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8640" activeTab="0"/>
  </bookViews>
  <sheets>
    <sheet name="data" sheetId="1" r:id="rId1"/>
    <sheet name="OS-gr.d-І" sheetId="2" r:id="rId2"/>
    <sheet name="OS-gr.d-ІІ" sheetId="3" r:id="rId3"/>
    <sheet name="OS-nak.d-І" sheetId="4" r:id="rId4"/>
    <sheet name="OS-nak. ІІ" sheetId="5" r:id="rId5"/>
    <sheet name="GR.DELA" sheetId="6" r:id="rId6"/>
    <sheet name="Gr-obj.dela" sheetId="7" r:id="rId7"/>
    <sheet name="NAK.DELA" sheetId="8" r:id="rId8"/>
    <sheet name="Nak-obj.dela" sheetId="9" r:id="rId9"/>
  </sheets>
  <definedNames>
    <definedName name="Z_ED3BD73A_5C2F_4F4A_9C57_CF5C0F2E6685_.wvu.PrintTitles" localSheetId="0" hidden="1">'data'!$4:$6</definedName>
    <definedName name="_xlnm.Print_Area" localSheetId="6">'Gr-obj.dela'!$A$1:$AP$36</definedName>
    <definedName name="_xlnm.Print_Area" localSheetId="4">'OS-nak. ІІ'!$A$2:$X$38</definedName>
    <definedName name="_xlnm.Print_Area" localSheetId="3">'OS-nak.d-І'!$A$1:$AA$100</definedName>
    <definedName name="_xlnm.Print_Titles" localSheetId="0">'data'!$4:$7</definedName>
    <definedName name="_xlnm.Print_Titles" localSheetId="5">'GR.DELA'!$A:$B</definedName>
    <definedName name="_xlnm.Print_Titles" localSheetId="6">'Gr-obj.dela'!$A:$B</definedName>
    <definedName name="_xlnm.Print_Titles" localSheetId="7">'NAK.DELA'!$A:$B</definedName>
  </definedNames>
  <calcPr fullCalcOnLoad="1"/>
</workbook>
</file>

<file path=xl/sharedStrings.xml><?xml version="1.0" encoding="utf-8"?>
<sst xmlns="http://schemas.openxmlformats.org/spreadsheetml/2006/main" count="1354" uniqueCount="613">
  <si>
    <t>Свършени дела</t>
  </si>
  <si>
    <t>Прекратени производства</t>
  </si>
  <si>
    <t>Брой заседания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</si>
  <si>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</si>
  <si>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</si>
  <si>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</si>
  <si>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</si>
  <si>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</si>
  <si>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</si>
  <si>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По други причини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</si>
  <si>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</si>
  <si>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</si>
  <si>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</si>
  <si>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</si>
  <si>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</si>
  <si>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</si>
  <si>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</si>
  <si>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</si>
  <si>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</si>
  <si>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</si>
  <si>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</si>
  <si>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</si>
  <si>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x</t>
  </si>
  <si>
    <t>К</t>
  </si>
  <si>
    <t>Л</t>
  </si>
  <si>
    <t>М</t>
  </si>
  <si>
    <t>Н</t>
  </si>
  <si>
    <t>П</t>
  </si>
  <si>
    <t>Р</t>
  </si>
  <si>
    <t>С</t>
  </si>
  <si>
    <t>Решения по дела за несъстоятелност</t>
  </si>
  <si>
    <t>чл.630</t>
  </si>
  <si>
    <t>чл.632</t>
  </si>
  <si>
    <t>чл.705</t>
  </si>
  <si>
    <t>чл.710</t>
  </si>
  <si>
    <t>чл.735</t>
  </si>
  <si>
    <t>Т</t>
  </si>
  <si>
    <t>/подпис и печат/</t>
  </si>
  <si>
    <t>Върнати за доразследване</t>
  </si>
  <si>
    <t xml:space="preserve">Граждански   дела  І   инстанция </t>
  </si>
  <si>
    <t>Частни граждански дела  без жалби за бавност</t>
  </si>
  <si>
    <t>Въззивни  наказателни дела</t>
  </si>
  <si>
    <t>Разгледани жалби за бавност</t>
  </si>
  <si>
    <t>Въззивни  граждански дела</t>
  </si>
  <si>
    <t>Частни граждански  дела ІІ инстанция</t>
  </si>
  <si>
    <t>НОХ  дела</t>
  </si>
  <si>
    <t xml:space="preserve">Частни  наказателни дела І инстанция         </t>
  </si>
  <si>
    <t>Частни  наказателни дела ІІ инстанция</t>
  </si>
  <si>
    <t>Касационни и отмяна по чл.63 и 70 ЗАНН</t>
  </si>
  <si>
    <t>Фирмени дела</t>
  </si>
  <si>
    <t>Частни   наказателни дела РАЗПИТИ</t>
  </si>
  <si>
    <t>Административни дела</t>
  </si>
  <si>
    <t>Споразу- мения по чл.382 НПК</t>
  </si>
  <si>
    <t>Търговски дела</t>
  </si>
  <si>
    <t>Общо граждански дела</t>
  </si>
  <si>
    <t>Общо наказателни дела</t>
  </si>
  <si>
    <t>ВСИЧКО  ДЕЛА</t>
  </si>
  <si>
    <t>О</t>
  </si>
  <si>
    <t xml:space="preserve">Брой  граждански съдии по щат </t>
  </si>
  <si>
    <t>Натовареност на гражданските съдии</t>
  </si>
  <si>
    <t xml:space="preserve">Брой  наказателни съдии по щат </t>
  </si>
  <si>
    <t>Натовареност на наказателните съдии</t>
  </si>
  <si>
    <t>У</t>
  </si>
  <si>
    <t>Ф</t>
  </si>
  <si>
    <t>Х</t>
  </si>
  <si>
    <t>e-mail:</t>
  </si>
  <si>
    <r>
      <t xml:space="preserve">Брой съдии по щат - </t>
    </r>
    <r>
      <rPr>
        <b/>
        <sz val="8"/>
        <rFont val="Arial"/>
        <family val="2"/>
      </rPr>
      <t>общо</t>
    </r>
  </si>
  <si>
    <t>4а</t>
  </si>
  <si>
    <t>4б</t>
  </si>
  <si>
    <t>6а</t>
  </si>
  <si>
    <t>6б</t>
  </si>
  <si>
    <t>6в</t>
  </si>
  <si>
    <t>6г</t>
  </si>
  <si>
    <t>Отчет за работата на    Окръжен   съд     град</t>
  </si>
  <si>
    <t xml:space="preserve">за </t>
  </si>
  <si>
    <t>Ц</t>
  </si>
  <si>
    <t>Ч</t>
  </si>
  <si>
    <t xml:space="preserve">Постановени решения за промени по фир. дела и реш.по чл.25,28 и 29 от ЗТР </t>
  </si>
  <si>
    <t>Споразум. по чл.384 НПК , спог. по чл.24 ал. 3 НПК или чл.234 ГПК</t>
  </si>
  <si>
    <t>2а</t>
  </si>
  <si>
    <t>В т.ч.: Върнати от горна инст. за продълж. съдопроизводството</t>
  </si>
  <si>
    <t>а</t>
  </si>
  <si>
    <t>б</t>
  </si>
  <si>
    <t>Утвърдени от ВСС с Протокол № 3/21.01.09г.</t>
  </si>
  <si>
    <t>Висящи в началото на периода</t>
  </si>
  <si>
    <t>Висящи в края на периода</t>
  </si>
  <si>
    <t>Натовареност по щат - общо</t>
  </si>
  <si>
    <t>Ю</t>
  </si>
  <si>
    <t>Я</t>
  </si>
  <si>
    <t>Приложение № 1</t>
  </si>
  <si>
    <t>Действителна натовареност - ОБЩО</t>
  </si>
  <si>
    <t>Отработени човекомесеци</t>
  </si>
  <si>
    <t>Силистра</t>
  </si>
  <si>
    <t>месеца на 2009год.</t>
  </si>
  <si>
    <t>Съд.администратор:Й.КАРАДЖОВА</t>
  </si>
  <si>
    <t xml:space="preserve">Административен ръководител:Д.ДЕНЕВ               </t>
  </si>
  <si>
    <t>Изготвил:Р.Господинова</t>
  </si>
  <si>
    <t>Телефон:086 816625</t>
  </si>
  <si>
    <t>Административен ръководител:Д.ДЕНЕВ</t>
  </si>
  <si>
    <t>Град:СИЛИСТРА</t>
  </si>
  <si>
    <t>Съдебен администратор:Й.КАРАДЖОВА</t>
  </si>
  <si>
    <t>Дата:18.01.2010г.</t>
  </si>
  <si>
    <t>Съставил: Р.Господинова</t>
  </si>
  <si>
    <t>2099</t>
  </si>
  <si>
    <t xml:space="preserve">ОБЩО ФИРМЕНИ ДЕЛА </t>
  </si>
  <si>
    <t>2080</t>
  </si>
  <si>
    <t>по Закона за вероизповеданията</t>
  </si>
  <si>
    <t>2000</t>
  </si>
  <si>
    <t>Политически партии</t>
  </si>
  <si>
    <t>1910</t>
  </si>
  <si>
    <t>В т.ч. кооперативни предприятия</t>
  </si>
  <si>
    <t>1900</t>
  </si>
  <si>
    <t>Кооперации</t>
  </si>
  <si>
    <t>1800</t>
  </si>
  <si>
    <t xml:space="preserve">Фондации </t>
  </si>
  <si>
    <t>1700</t>
  </si>
  <si>
    <t>Сдружения с нестопанска цел</t>
  </si>
  <si>
    <t>1600</t>
  </si>
  <si>
    <t>Командитни  дружества с акции и клонове</t>
  </si>
  <si>
    <t>1510</t>
  </si>
  <si>
    <t>В т. ч.  преобразувани държавни фирми в еднолично АД</t>
  </si>
  <si>
    <t>1500</t>
  </si>
  <si>
    <t>Акционерни дружества и клонове</t>
  </si>
  <si>
    <t>1410</t>
  </si>
  <si>
    <t>В т.ч. преобразувани държавни фирми в еднолично ООД</t>
  </si>
  <si>
    <t>1400</t>
  </si>
  <si>
    <t>ООД и техните клонове</t>
  </si>
  <si>
    <t>1300</t>
  </si>
  <si>
    <t>Командитни дружества и клонове</t>
  </si>
  <si>
    <t>1200</t>
  </si>
  <si>
    <t>Събирателни дружества и клонове</t>
  </si>
  <si>
    <t>1100</t>
  </si>
  <si>
    <t>Еднолични търговци и клонове</t>
  </si>
  <si>
    <t>Издадени у-ния за пререгистрация</t>
  </si>
  <si>
    <t>Изменени решения</t>
  </si>
  <si>
    <t>прекратени</t>
  </si>
  <si>
    <t>вписани</t>
  </si>
  <si>
    <t>шифър</t>
  </si>
  <si>
    <t>ФИРМЕНИ ДЕЛА – шифър 1000</t>
  </si>
  <si>
    <t xml:space="preserve">Справка ІІІ                                                              </t>
  </si>
  <si>
    <t>2600</t>
  </si>
  <si>
    <t>От решените дела /кол.8+ 9+10+11+12 /  с необявени решения с изтекъл срок над 3м.</t>
  </si>
  <si>
    <t>2500</t>
  </si>
  <si>
    <t>над 5 г.</t>
  </si>
  <si>
    <t>2400</t>
  </si>
  <si>
    <t>над 3 до 5 г.</t>
  </si>
  <si>
    <t>Над 3м.</t>
  </si>
  <si>
    <t>3м</t>
  </si>
  <si>
    <t>2м.</t>
  </si>
  <si>
    <t>1м.</t>
  </si>
  <si>
    <t>2300</t>
  </si>
  <si>
    <t>От несвършените дела /кол.13/ с изтекъл срок от 1 до 3 г.</t>
  </si>
  <si>
    <t>За търговски дела</t>
  </si>
  <si>
    <t>За производства по чл.310 ГПК</t>
  </si>
  <si>
    <t>За граждански дела по общия ред</t>
  </si>
  <si>
    <t>Брой дела</t>
  </si>
  <si>
    <t>брой</t>
  </si>
  <si>
    <t xml:space="preserve">Справка ІV- За времетраенето на размяната на книжата                                                              </t>
  </si>
  <si>
    <t>Справка ІІ</t>
  </si>
  <si>
    <t>2210</t>
  </si>
  <si>
    <t xml:space="preserve">В т.ч. в І-во по делото заседание </t>
  </si>
  <si>
    <t>2200</t>
  </si>
  <si>
    <t>Брой отлагания на дела  в открито заседание</t>
  </si>
  <si>
    <t>2100</t>
  </si>
  <si>
    <t>Брой насрочвания на дела в открито заседание</t>
  </si>
  <si>
    <t xml:space="preserve">Справка І                                                                                       </t>
  </si>
  <si>
    <t>к13=к5 - к6</t>
  </si>
  <si>
    <t>к6=к8+к9+к10+к11+к12</t>
  </si>
  <si>
    <t>к5=к1+к2+к3+к4</t>
  </si>
  <si>
    <t>1099</t>
  </si>
  <si>
    <t>ВСИЧКО / от ш. 0100 до ш. 1000 вкл. /</t>
  </si>
  <si>
    <t>1000</t>
  </si>
  <si>
    <t>Фирмени дела (от охранително произв.)</t>
  </si>
  <si>
    <t>0940</t>
  </si>
  <si>
    <t xml:space="preserve">           по ЗОСОИ</t>
  </si>
  <si>
    <t>0930</t>
  </si>
  <si>
    <t xml:space="preserve">           данъчни</t>
  </si>
  <si>
    <t>0920</t>
  </si>
  <si>
    <t xml:space="preserve">           по ЗСПЗЗ</t>
  </si>
  <si>
    <t>0910</t>
  </si>
  <si>
    <t xml:space="preserve">  в т.ч. по ЗУТ</t>
  </si>
  <si>
    <t>0900</t>
  </si>
  <si>
    <t>Дела от административен характер</t>
  </si>
  <si>
    <t>0899</t>
  </si>
  <si>
    <t>ОБЩО / от ш. 0100 до ш. 0800 вкл. /</t>
  </si>
  <si>
    <t>0800</t>
  </si>
  <si>
    <t>Други дела</t>
  </si>
  <si>
    <t>0700</t>
  </si>
  <si>
    <t>Искове по ЗЗК</t>
  </si>
  <si>
    <t>0620</t>
  </si>
  <si>
    <t xml:space="preserve">            искове по чл. 74 от ТЗ</t>
  </si>
  <si>
    <t>0610</t>
  </si>
  <si>
    <t xml:space="preserve"> в т.ч.   искове по чл. 70 от ТЗ</t>
  </si>
  <si>
    <t>0600</t>
  </si>
  <si>
    <t>Искове по ТЗ</t>
  </si>
  <si>
    <t>0500</t>
  </si>
  <si>
    <t>Несъстоятелност</t>
  </si>
  <si>
    <t>0410</t>
  </si>
  <si>
    <t>в т.ч. за обезщетение по чл. 200 от КТ</t>
  </si>
  <si>
    <t>0400</t>
  </si>
  <si>
    <t>Искове по КТ</t>
  </si>
  <si>
    <t>0300</t>
  </si>
  <si>
    <t>Вещни искове</t>
  </si>
  <si>
    <t>0230</t>
  </si>
  <si>
    <t xml:space="preserve">         дела от и срещу търговци </t>
  </si>
  <si>
    <t>0220</t>
  </si>
  <si>
    <t>в т.ч. за непозволено увреждане</t>
  </si>
  <si>
    <t>0200</t>
  </si>
  <si>
    <t>Облигационни искове</t>
  </si>
  <si>
    <t>0140</t>
  </si>
  <si>
    <t xml:space="preserve">         осиновявания</t>
  </si>
  <si>
    <t>0120</t>
  </si>
  <si>
    <t xml:space="preserve">         прекратяване на осиновяване</t>
  </si>
  <si>
    <t>0110</t>
  </si>
  <si>
    <t>в т.ч. за произход</t>
  </si>
  <si>
    <t>0100</t>
  </si>
  <si>
    <t>Искове по СК</t>
  </si>
  <si>
    <t>по други причини</t>
  </si>
  <si>
    <t>по спогодба</t>
  </si>
  <si>
    <t>Прекратени дела</t>
  </si>
  <si>
    <t>искът отхвърлен</t>
  </si>
  <si>
    <t>искът уважен частично</t>
  </si>
  <si>
    <t>искът уважен изцяло</t>
  </si>
  <si>
    <t>до 3 мес.</t>
  </si>
  <si>
    <t>от общо свършени дела:</t>
  </si>
  <si>
    <t>в т.ч.:</t>
  </si>
  <si>
    <t>Общо      (к8+9+10+11+12)</t>
  </si>
  <si>
    <t>обжалвани дела</t>
  </si>
  <si>
    <t>останали несвършени в края на отчетния период</t>
  </si>
  <si>
    <t>СВЪРШЕНИ ДЕЛА</t>
  </si>
  <si>
    <t>Дела за разглеждане                                /кол.1+2+3+4/</t>
  </si>
  <si>
    <t>върнати за ново разглеждане</t>
  </si>
  <si>
    <t>получени по подсъдност</t>
  </si>
  <si>
    <t>новообразувани</t>
  </si>
  <si>
    <t>останали несвършени дела в началото на отчетния период</t>
  </si>
  <si>
    <t>шифър на реда</t>
  </si>
  <si>
    <t>ВИД НА ГРАЖДАНСКИЯ СПОР</t>
  </si>
  <si>
    <t>месеца на 2009     г.</t>
  </si>
  <si>
    <t>СИЛИСТРА</t>
  </si>
  <si>
    <t>ОТЧЕТ   по гражданските и търговските дела І инст.  на   ОКРЪЖЕН СЪД     гр.</t>
  </si>
  <si>
    <t>Административен ръководител: Д.Денев</t>
  </si>
  <si>
    <t>Град: Силистра</t>
  </si>
  <si>
    <t>Телефон: 086 816625</t>
  </si>
  <si>
    <t>Съдебен администратор: Й.Караджова</t>
  </si>
  <si>
    <t>Дата:15.01.2010г.</t>
  </si>
  <si>
    <t xml:space="preserve">                       отменени актове</t>
  </si>
  <si>
    <t xml:space="preserve">              в т.ч. потвърдени актове</t>
  </si>
  <si>
    <t>в т.ч. поради отмяна на решението и  даване ход по същество</t>
  </si>
  <si>
    <t xml:space="preserve">              от тях - свършени</t>
  </si>
  <si>
    <t>отложени дела</t>
  </si>
  <si>
    <t>Налични дела - общо</t>
  </si>
  <si>
    <t>насрочени дела</t>
  </si>
  <si>
    <t>Касационни производства по ЗСПЗЗ</t>
  </si>
  <si>
    <t xml:space="preserve">Шифър </t>
  </si>
  <si>
    <t>СПРАВКА ІІ</t>
  </si>
  <si>
    <t>СПРАВКА І</t>
  </si>
  <si>
    <t>k14=k11+k12-k13</t>
  </si>
  <si>
    <t>k10=k3-k4</t>
  </si>
  <si>
    <t>k4=k5+k6+k7+k8+k9</t>
  </si>
  <si>
    <t>k3=k1+k2</t>
  </si>
  <si>
    <t xml:space="preserve"> </t>
  </si>
  <si>
    <t>ОБЩО:</t>
  </si>
  <si>
    <t>090</t>
  </si>
  <si>
    <t>080</t>
  </si>
  <si>
    <t>070</t>
  </si>
  <si>
    <t>060</t>
  </si>
  <si>
    <t>050</t>
  </si>
  <si>
    <t>РАЙОНЕН СЪД ТЪРГОВИЩЕ</t>
  </si>
  <si>
    <t>040</t>
  </si>
  <si>
    <t>РАЙОНЕН СЪД ТУТРАКАН</t>
  </si>
  <si>
    <t>030</t>
  </si>
  <si>
    <t>РАЙОНЕН СЪД СИЛИСТРА</t>
  </si>
  <si>
    <t>020</t>
  </si>
  <si>
    <t>РАЙОНЕН СЪД ДУЛОВО</t>
  </si>
  <si>
    <t>010</t>
  </si>
  <si>
    <t>РАЙОНЕН СЪД ДОБРИЧ</t>
  </si>
  <si>
    <t>без уважение</t>
  </si>
  <si>
    <t>уважени</t>
  </si>
  <si>
    <t>прекратяване на делото</t>
  </si>
  <si>
    <t>решението обезсилено</t>
  </si>
  <si>
    <t>решението изменено изцяло и постановено ново решение</t>
  </si>
  <si>
    <t>решението изменено отчасти</t>
  </si>
  <si>
    <t>решението оставено в сила</t>
  </si>
  <si>
    <t>Свършени</t>
  </si>
  <si>
    <t>постъпили</t>
  </si>
  <si>
    <t>останали неразгледани частни жалби в края на отчетния период</t>
  </si>
  <si>
    <t>разгледани частни жалби</t>
  </si>
  <si>
    <t>постъпили частни жалби</t>
  </si>
  <si>
    <t>останали неразгледани частни жалби в началото на отчетния период</t>
  </si>
  <si>
    <r>
      <t xml:space="preserve">Общо свършени дела   </t>
    </r>
    <r>
      <rPr>
        <sz val="10"/>
        <rFont val="Arial"/>
        <family val="2"/>
      </rPr>
      <t>(к5+к6+к7+к8+к9)</t>
    </r>
  </si>
  <si>
    <t>Жалби за бавност</t>
  </si>
  <si>
    <t>Определения и разпореждания</t>
  </si>
  <si>
    <t>останали несвършени дела в края на отчетния период</t>
  </si>
  <si>
    <t>Свършени дела по резултати</t>
  </si>
  <si>
    <r>
      <t xml:space="preserve">Дела за разглеждане                          </t>
    </r>
    <r>
      <rPr>
        <sz val="10"/>
        <rFont val="Arial"/>
        <family val="2"/>
      </rPr>
      <t>(к1+ к2)</t>
    </r>
  </si>
  <si>
    <t>Постъпили дела през отчетния период</t>
  </si>
  <si>
    <t>несвършени дела в началото на отчетния период</t>
  </si>
  <si>
    <t>РАЙОННИ СЪДИЛИЩА</t>
  </si>
  <si>
    <t>месеца на 2009 г.</t>
  </si>
  <si>
    <t>за</t>
  </si>
  <si>
    <t xml:space="preserve">  О Т Ч Е Т   по гражданските дела ІІ инст. на   О К Р Ъ Ж Е Н  СЪД  гр.    </t>
  </si>
  <si>
    <t>Д.ДЕНЕВ</t>
  </si>
  <si>
    <t>Административен ръководител:</t>
  </si>
  <si>
    <t>Град:</t>
  </si>
  <si>
    <t>Телефон:086 81 66 25</t>
  </si>
  <si>
    <t>Й.КАРАДЖОВА</t>
  </si>
  <si>
    <t>Съдебен администратор:</t>
  </si>
  <si>
    <t>08.01.2010г.</t>
  </si>
  <si>
    <t>Дата:</t>
  </si>
  <si>
    <t>Съставил: Венета Христова</t>
  </si>
  <si>
    <t>ГЛ.XXVII Свършени съкратени производства</t>
  </si>
  <si>
    <t>ГЛ.XXVI Свърш. произв. по искане на обвиняемия</t>
  </si>
  <si>
    <t>ГЛ.XXV Свършени незабавни производства</t>
  </si>
  <si>
    <t>ГЛ.XXІV Свършени бързи производства</t>
  </si>
  <si>
    <t>БРОЙ</t>
  </si>
  <si>
    <t>СВЪРШЕНИ ДЕЛА ПО НЯКОИ ГЛАВИ ОТ НПК</t>
  </si>
  <si>
    <t>СПРАВКА III</t>
  </si>
  <si>
    <t>От  решените дела /кол.7/ ненаписани мотиви към присъдата с изтекъл 15-дневен срок</t>
  </si>
  <si>
    <t>г/ над 1 година</t>
  </si>
  <si>
    <t>в/ от 6 месеца  до 1г.</t>
  </si>
  <si>
    <t>б/ от 3 до 6 месеца</t>
  </si>
  <si>
    <t xml:space="preserve">а/ до 3 месеца                    </t>
  </si>
  <si>
    <t xml:space="preserve">От несвършените дела /кол.11/ с изтекъл срок от първото образуване на делото                     </t>
  </si>
  <si>
    <t>Комулации</t>
  </si>
  <si>
    <t>Лица осъдени на пробация</t>
  </si>
  <si>
    <t>Спрени дела</t>
  </si>
  <si>
    <t>От влезли в сила решени,бр.изпратени за доразсл.</t>
  </si>
  <si>
    <t>Изпратени за доразследване в открито заседание</t>
  </si>
  <si>
    <t>Изпратени дела за доразследване от съдия-докл.</t>
  </si>
  <si>
    <t xml:space="preserve">        В т.ч. общ характер</t>
  </si>
  <si>
    <t>Брой отлагания на дела от ОХ+ЧХ</t>
  </si>
  <si>
    <t>Брой насрочвания на дела от ОХ+ЧХ</t>
  </si>
  <si>
    <t xml:space="preserve">СПРАВКА І                                                                                        </t>
  </si>
  <si>
    <t>бр.</t>
  </si>
  <si>
    <t>Искания за възобновяване (чл.419 от НПК)</t>
  </si>
  <si>
    <t>к11=к3-к5</t>
  </si>
  <si>
    <t>к5=к7+к8</t>
  </si>
  <si>
    <t>к3=к1+к2</t>
  </si>
  <si>
    <t>НЧД от досъдебното производство</t>
  </si>
  <si>
    <t>1850</t>
  </si>
  <si>
    <t>чл. 23, 25 и 27 НК - комулации</t>
  </si>
  <si>
    <t>чл. 47 ал.5 от ЗБ  / частни производства/</t>
  </si>
  <si>
    <t>чл. 80-88 НК - реабилитация</t>
  </si>
  <si>
    <t>чл.70-71 НК - предсрочно освобождаване</t>
  </si>
  <si>
    <t>1399</t>
  </si>
  <si>
    <t>ОБЩО ДЕЛА НОХ  /от ш. 0100 до ш. 1300/</t>
  </si>
  <si>
    <t>ГЛ. ХІV  ПРЕСТ.П-В МИРА  И ЧОВЕЧЕСТВОТО</t>
  </si>
  <si>
    <t>1201</t>
  </si>
  <si>
    <t>вкл. разгл.сведения със секр.инф. - чл. 357-360</t>
  </si>
  <si>
    <t>ГЛ. ХІІ П-Я П-В ОТБР. СПОСОБН. НА РЕПУБЛ.</t>
  </si>
  <si>
    <t>1106</t>
  </si>
  <si>
    <t xml:space="preserve">  чл. 354а,б и чл.354в ал.2-4 НК</t>
  </si>
  <si>
    <t>1105</t>
  </si>
  <si>
    <t>смърт в трансп.в пияно с-е-чл.343 ал.3"б" и ал.4</t>
  </si>
  <si>
    <t>1104</t>
  </si>
  <si>
    <t xml:space="preserve">прич. смърт в транспорта - чл. 343 ал.1"в" </t>
  </si>
  <si>
    <t>1102</t>
  </si>
  <si>
    <t>смърт и телесна повреда в трансп.-чл. 342 НК</t>
  </si>
  <si>
    <t>1101</t>
  </si>
  <si>
    <t>в т.ч. палеж - чл. 330 ал.2 и 3 НК</t>
  </si>
  <si>
    <t>ГЛ. ХІ  ОБЩООПАСНИ ПРЕСТЪПЛЕНИЯ</t>
  </si>
  <si>
    <t>1002</t>
  </si>
  <si>
    <t xml:space="preserve">в т.ч.орган. и рък. на прест. група - чл. 321, 321а </t>
  </si>
  <si>
    <t>ГЛ.Х ПРЕСТЪПЛ. П/В ОБЩ.СПОКОЙСТВИЕ</t>
  </si>
  <si>
    <t>0900А</t>
  </si>
  <si>
    <t>ГЛ. ІХА  КОМП. ПРЕСТЪПЛЕНИЯ чл.319а-319е</t>
  </si>
  <si>
    <t>ГЛ. ІХ  ДОКУМЕНТНИ ПРЕСТЪПЛЕН. чл.308-319</t>
  </si>
  <si>
    <t>0804</t>
  </si>
  <si>
    <t>акт. подкуп на мест.дл.л.отг.служ.пол.-чл.304аНК</t>
  </si>
  <si>
    <t>0803</t>
  </si>
  <si>
    <t>акт. подкуп на мест.дл.лице-чл.304,ал1 и 2 НК</t>
  </si>
  <si>
    <t>0802</t>
  </si>
  <si>
    <t>пасивен подкуп на мест.дл.лице-чл.301-303 НК</t>
  </si>
  <si>
    <t>0801</t>
  </si>
  <si>
    <t>в т.ч.:пр.по служба с цел облага-чл.282-283аНК</t>
  </si>
  <si>
    <t>ГЛ. VІІІ ПРЕСТ. П-В ДЕЙНОСТТА НА Д.О.О.О.</t>
  </si>
  <si>
    <t>0703</t>
  </si>
  <si>
    <t>укрив./непл.дан. задължения-чл. 255 - 257 НК</t>
  </si>
  <si>
    <t>0702</t>
  </si>
  <si>
    <t>наруш. разп.  на ЗМСИП от дл.л. чл. 253б НК</t>
  </si>
  <si>
    <t>0701</t>
  </si>
  <si>
    <t>в т.ч.  чл. 253 ал.4 НК</t>
  </si>
  <si>
    <t>ГЛ.VІІ П-Я П-В ФИН.; ДАНЪЧ. И ОСИГ. С-МИ</t>
  </si>
  <si>
    <t>0603</t>
  </si>
  <si>
    <t>прест.п/в паричната и кредит. с-ма чл.243-250НК</t>
  </si>
  <si>
    <t>0602</t>
  </si>
  <si>
    <t>контрабанда на наркот. в-ва - чл. 242 ал. 2 и 3 НК</t>
  </si>
  <si>
    <t>ГЛ. VІ ПРЕСТЪПЛ. ПРОТИВ СТОПАНСТВОТО</t>
  </si>
  <si>
    <t>0513</t>
  </si>
  <si>
    <t>изнудване/рекет/ чл.213а ал.3 и 4, чл.214 ал.2</t>
  </si>
  <si>
    <t>0511</t>
  </si>
  <si>
    <t>измама - чл. 212 ал.5  НК</t>
  </si>
  <si>
    <t>0507</t>
  </si>
  <si>
    <t>присвояване - чл. 203, 206 ал.4  НК</t>
  </si>
  <si>
    <t>0505</t>
  </si>
  <si>
    <t>грабеж - чл. 199   НК</t>
  </si>
  <si>
    <t>0504</t>
  </si>
  <si>
    <t>в т.ч. кражба - чл. 196 а  НК</t>
  </si>
  <si>
    <t>ГЛ. V ПРЕСТЪПЛ. ПРОТИВ СОБСТВЕНОСТТА</t>
  </si>
  <si>
    <t>0207</t>
  </si>
  <si>
    <t>изнасилване - чл. 152 ал.4   НК</t>
  </si>
  <si>
    <t>0206</t>
  </si>
  <si>
    <t>блудство - чл.149, ал.5 от НК</t>
  </si>
  <si>
    <t>0204</t>
  </si>
  <si>
    <t>отвличане на лица- чл.142 от НК</t>
  </si>
  <si>
    <t xml:space="preserve">  </t>
  </si>
  <si>
    <t>0203</t>
  </si>
  <si>
    <t>причин.смърт по непредпазливост - чл.123 НК</t>
  </si>
  <si>
    <t>0202</t>
  </si>
  <si>
    <t>убийства опити - чл. 115-118  НК</t>
  </si>
  <si>
    <t>0201</t>
  </si>
  <si>
    <t>в т.ч.  убийства довършени - чл. 115 - 118 НК</t>
  </si>
  <si>
    <t>ГЛ. ІІ ПРЕСТЪПЛЕНИЯ ПРОТИВ ЛИЧНОСТТА</t>
  </si>
  <si>
    <t>0101</t>
  </si>
  <si>
    <t>в т.ч. тероризъм - чл. 108 а</t>
  </si>
  <si>
    <t>ГЛ. І ПРЕСТЪПЛЕНИЯ П/В РЕПУБЛИКАТА</t>
  </si>
  <si>
    <t>условно</t>
  </si>
  <si>
    <t xml:space="preserve">свършени по споразум. чл. 381-384 НПК </t>
  </si>
  <si>
    <t>общо</t>
  </si>
  <si>
    <t xml:space="preserve"> непълнолетни</t>
  </si>
  <si>
    <t>свършени до 3 месеца</t>
  </si>
  <si>
    <t>от тях:</t>
  </si>
  <si>
    <t>прекрат.и свършени по споразумение</t>
  </si>
  <si>
    <t>решени по същество с присъда</t>
  </si>
  <si>
    <t>други наказания</t>
  </si>
  <si>
    <t>доживотен затвор без право на замяна</t>
  </si>
  <si>
    <t>доживотен затвор</t>
  </si>
  <si>
    <t>на лишаване от свобода над 10 до 30 г.</t>
  </si>
  <si>
    <t>на лишаване от свобода над 3 до 10 г.</t>
  </si>
  <si>
    <t>лиш. от своб.до 3г</t>
  </si>
  <si>
    <t xml:space="preserve"> оправдани</t>
  </si>
  <si>
    <t>оправдателни присъди</t>
  </si>
  <si>
    <t>в това число:</t>
  </si>
  <si>
    <r>
      <t xml:space="preserve">Oбщо                                    </t>
    </r>
    <r>
      <rPr>
        <sz val="9"/>
        <rFont val="Arial"/>
        <family val="2"/>
      </rPr>
      <t>(кол.7+кол.8)</t>
    </r>
  </si>
  <si>
    <t>възобновени дела</t>
  </si>
  <si>
    <t>от осъдените лица - брой лица с наложени наказания по чл. 381-384 НПК (споразумения)</t>
  </si>
  <si>
    <t>Осъдени лица</t>
  </si>
  <si>
    <t>Съдени лица</t>
  </si>
  <si>
    <t xml:space="preserve">Влезли в сила присъди </t>
  </si>
  <si>
    <t>Обжалвани  и протестирани дела</t>
  </si>
  <si>
    <t>Останали несвършени дела в края  на отчетния период</t>
  </si>
  <si>
    <r>
      <t xml:space="preserve">Дела за разглеждане                          </t>
    </r>
    <r>
      <rPr>
        <sz val="9"/>
        <rFont val="Arial"/>
        <family val="2"/>
      </rPr>
      <t>(кол.1+ кол.2)</t>
    </r>
  </si>
  <si>
    <t>Останали несвършени дела в началото на отчетния период</t>
  </si>
  <si>
    <t>СВЕДЕНИЯ ЗА ЛИЦАТА</t>
  </si>
  <si>
    <t>СВЕДЕНИЯ ЗА ДЕЛАТА</t>
  </si>
  <si>
    <t xml:space="preserve">Някои видове престъпления по НК      </t>
  </si>
  <si>
    <t>месеца на 2009    г.</t>
  </si>
  <si>
    <t>О Т Ч Е Т   по наказателните дела І инстанция  на   О К Р Ъ Ж Е Н  СЪД     град</t>
  </si>
  <si>
    <t>Телефон: 086 81 66 25</t>
  </si>
  <si>
    <t>11.01.2010г.</t>
  </si>
  <si>
    <t>Съставил:В.Христова</t>
  </si>
  <si>
    <t xml:space="preserve">                                              от решените - уважени</t>
  </si>
  <si>
    <t xml:space="preserve">                                                         в т.ч. решени</t>
  </si>
  <si>
    <t xml:space="preserve">                  Свършени - общо</t>
  </si>
  <si>
    <t>в т.ч. новопостъпили</t>
  </si>
  <si>
    <t xml:space="preserve">                                             в т.ч. новопостъпили</t>
  </si>
  <si>
    <t>Отлагания на дела в ОЗ</t>
  </si>
  <si>
    <t xml:space="preserve"> Налични</t>
  </si>
  <si>
    <t>Насрочвания на  дела в ОЗ</t>
  </si>
  <si>
    <t xml:space="preserve">Касационни производства по НАХ дела </t>
  </si>
  <si>
    <t>к22=к19+к20-к21</t>
  </si>
  <si>
    <t>к18=к5-к6</t>
  </si>
  <si>
    <t>k6=k7 до к17</t>
  </si>
  <si>
    <t>к5=k1+k2</t>
  </si>
  <si>
    <t>Районен съд- гр.Тутракан</t>
  </si>
  <si>
    <t>Районен съд-гр.Силистра</t>
  </si>
  <si>
    <t>Районен съд- гр.Дулово</t>
  </si>
  <si>
    <t>с произнасяне на нова присъда</t>
  </si>
  <si>
    <t>с връщане за ново разглеждане</t>
  </si>
  <si>
    <t>с промяна в гражданската част</t>
  </si>
  <si>
    <t>с други промени в наказателната част</t>
  </si>
  <si>
    <t>наказанието увеличено</t>
  </si>
  <si>
    <t>наказанието намалено</t>
  </si>
  <si>
    <t>отменено условно осъждане</t>
  </si>
  <si>
    <t>приложено условно осъждане</t>
  </si>
  <si>
    <t>останали неразгледани в края на отчетния период</t>
  </si>
  <si>
    <t>разгледани</t>
  </si>
  <si>
    <t>неразгледани дела в началото на отчетния период</t>
  </si>
  <si>
    <t>делото прекратено</t>
  </si>
  <si>
    <t xml:space="preserve">Присъдата отменена изцяло </t>
  </si>
  <si>
    <t>отменена отчасти с връщане за ново разглеждане</t>
  </si>
  <si>
    <t>Присъдата изменена</t>
  </si>
  <si>
    <t>присъдата потвърдена</t>
  </si>
  <si>
    <t>Общо свършени дела               (от к7 до к17)</t>
  </si>
  <si>
    <t>по протести</t>
  </si>
  <si>
    <t>по жалби</t>
  </si>
  <si>
    <t>Частни жалби и протести</t>
  </si>
  <si>
    <t>СВЪРШЕНИ ДЕЛА ПО РЕЗУЛТАТИ</t>
  </si>
  <si>
    <t>Дела за разглеждане                          /кол.1+ кол.2/</t>
  </si>
  <si>
    <t>ОТ РАЙОННИ СЪДИЛИЩА</t>
  </si>
  <si>
    <t xml:space="preserve">  ОТЧЕТ  по наказателните дела  ІІ и.  на ОКРЪЖЕН  СЪД  гр.</t>
  </si>
  <si>
    <t>Съставил:Р.Господинова</t>
  </si>
  <si>
    <t>спряно дело/в ОП/на напуснал докл.</t>
  </si>
  <si>
    <t>мл.с.А.АТАНАСОВА-от 15.06.2009г.</t>
  </si>
  <si>
    <t>мл.с.Н.АЛЕКСАНДРОВА-напуснала</t>
  </si>
  <si>
    <t>мл.с.Г.ВАСИЛЕВА</t>
  </si>
  <si>
    <t>ПЛАМЕН НЕДЕЛЧЕВ</t>
  </si>
  <si>
    <t>АНА АВРАМОВА</t>
  </si>
  <si>
    <t>ГАЛИНА ЕНЧЕВА</t>
  </si>
  <si>
    <t>ВЛАДИМИР ДОБРЕВ</t>
  </si>
  <si>
    <t>КРЕМЕНА КРАЕВА</t>
  </si>
  <si>
    <t>ДОБРИНКА СТОЕВА</t>
  </si>
  <si>
    <t>ГАЛЯ АНТОНОВА</t>
  </si>
  <si>
    <t>АНЕЛИЯ ВЕЛИКОВА</t>
  </si>
  <si>
    <t>ВИОЛЕТА АЛЕКСАНДРОВА</t>
  </si>
  <si>
    <t>ТЕОДОРА ВАСИЛЕВА</t>
  </si>
  <si>
    <t>МАРИЯ ОРЛОЕВА</t>
  </si>
  <si>
    <t>ЛЮДМИЛ ХЪРВАТЕВ</t>
  </si>
  <si>
    <t>ДЕЯН ДЕНЕВ</t>
  </si>
  <si>
    <t>За всичко дела</t>
  </si>
  <si>
    <t>ч.ж.</t>
  </si>
  <si>
    <t>ф.д.</t>
  </si>
  <si>
    <t>търг.</t>
  </si>
  <si>
    <t>ч.гр.</t>
  </si>
  <si>
    <t>адм.</t>
  </si>
  <si>
    <t>гр.д.II</t>
  </si>
  <si>
    <t>гр.д.I</t>
  </si>
  <si>
    <t>в т.ч. по видове дела</t>
  </si>
  <si>
    <t xml:space="preserve">общо дела </t>
  </si>
  <si>
    <t>свършени в 3 месечен срок</t>
  </si>
  <si>
    <t>решени по същество</t>
  </si>
  <si>
    <t>останали несвършени дела в края на периода</t>
  </si>
  <si>
    <t>от свършените дела:</t>
  </si>
  <si>
    <t>в т.ч. от свършените дела:</t>
  </si>
  <si>
    <t>общо свършени дела</t>
  </si>
  <si>
    <t>общо дела за разглеждане</t>
  </si>
  <si>
    <t>постъпили дела през отчетния период</t>
  </si>
  <si>
    <t>Съдийски стаж</t>
  </si>
  <si>
    <t>Съдия</t>
  </si>
  <si>
    <t>№ по ред</t>
  </si>
  <si>
    <t>Справка за дейността на съдиите в ОС гр.СИЛИСТРА  през   ЦЯЛАТА  2009 г. (ГРАЖДАНСКИ  И ТЪРГОВСКИ ДЕЛА)</t>
  </si>
  <si>
    <t>ОКРЪЖЕН СЪД ВКЛ.СГС</t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</si>
  <si>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инстанция.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</si>
  <si>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(в)</t>
    </r>
    <r>
      <rPr>
        <sz val="10"/>
        <rFont val="Arial"/>
        <family val="2"/>
      </rPr>
      <t xml:space="preserve"> поради заличаване от търговския регистър или приемане на вземането на ищеца, когато срещу ответника е открито производство по несъстоятелност и вземането на ищеца е прието;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</si>
  <si>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б)</t>
    </r>
    <r>
      <rPr>
        <sz val="10"/>
        <rFont val="Arial"/>
        <family val="2"/>
      </rPr>
      <t xml:space="preserve"> отказ или оттегляне пред въззивна (касационна) инстанция на исковата молба или постигане на спогодба пред въззивна (касационна) инстанция;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</si>
  <si>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</si>
  <si>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7.ПОТВЪРДЕНО В ЕДНА ЧАСТ.</t>
    </r>
    <r>
      <rPr>
        <sz val="10"/>
        <rFont val="Arial"/>
        <family val="2"/>
      </rPr>
      <t xml:space="preserve"> Отменено, обезсилено или нищожно</t>
    </r>
    <r>
      <rPr>
        <b/>
        <sz val="10"/>
        <rFont val="Arial"/>
        <family val="2"/>
      </rPr>
      <t>, ВЪРНАТО ИЛИ НЕ ЗА НОВО РАЗГЛЕЖДАНЕ В ДРУГА ЧАСТ</t>
    </r>
    <r>
      <rPr>
        <sz val="10"/>
        <rFont val="Arial"/>
        <family val="2"/>
      </rPr>
      <t xml:space="preserve">; Отменено или обезсилено в друга част </t>
    </r>
    <r>
      <rPr>
        <b/>
        <sz val="10"/>
        <rFont val="Arial"/>
        <family val="2"/>
      </rPr>
      <t>ПО ОБЕКТИВНИ ПРИЧИНИ;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</si>
  <si>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</si>
  <si>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</si>
  <si>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6.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ОТМЕНЕНО, ОБЕЗСИЛЕНО ИЛИ НИЩОЖНО , </t>
    </r>
    <r>
      <rPr>
        <sz val="10"/>
        <rFont val="Arial"/>
        <family val="2"/>
      </rPr>
      <t xml:space="preserve">върнато или не за ново разглеждане в друга част; Отменено или обезсилено в друга част </t>
    </r>
    <r>
      <rPr>
        <b/>
        <sz val="10"/>
        <rFont val="Arial"/>
        <family val="2"/>
      </rPr>
      <t>ПО ОБЕКТИВНИ ПРИЧИНИ;</t>
    </r>
  </si>
  <si>
    <r>
      <t>5.ПОТВЪРДЕНО В ЕДНА ЧАСТ</t>
    </r>
    <r>
      <rPr>
        <sz val="10"/>
        <rFont val="Arial"/>
        <family val="2"/>
      </rPr>
      <t xml:space="preserve">; Отменено или обезсилено </t>
    </r>
    <r>
      <rPr>
        <b/>
        <sz val="10"/>
        <rFont val="Arial"/>
        <family val="2"/>
      </rPr>
      <t>В ДРУГА ЧАСТ ПО ОБЕКТИВНИ ПРИЧИНИ:</t>
    </r>
  </si>
  <si>
    <r>
      <t>4.ПОТВЪРДЕНО В ЕДНА ЧАСТ;</t>
    </r>
    <r>
      <rPr>
        <sz val="10"/>
        <rFont val="Arial"/>
        <family val="2"/>
      </rPr>
      <t xml:space="preserve"> Отменено, обезсилено или нищожно, </t>
    </r>
    <r>
      <rPr>
        <b/>
        <sz val="10"/>
        <rFont val="Arial"/>
        <family val="2"/>
      </rPr>
      <t>върнато или не за ново разглеждане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В ДРУГА ЧАСТ.</t>
    </r>
  </si>
  <si>
    <r>
      <t>3.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ИЗЦЯЛО ОТМЕНЕНО ИЛИ ОБЕЗСИЛЕНО ПО ОБЕКТИВНИ ПРИЧИНИ: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</si>
  <si>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ОТМЕНЕНО, ОБЕЗСИЛЕНО ИЛИ НИЩОЖНО ,</t>
    </r>
    <r>
      <rPr>
        <sz val="10"/>
        <rFont val="Arial"/>
        <family val="2"/>
      </rPr>
      <t xml:space="preserve"> върнато или не за ново разглеждане.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</si>
  <si>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ПОТВЪРДЕНО.</t>
    </r>
  </si>
  <si>
    <t>За граждански търговски дела</t>
  </si>
  <si>
    <t>ОКРЪЖНИ  СЪДИЛИЩА</t>
  </si>
  <si>
    <t>ИНДЕКСИ:</t>
  </si>
  <si>
    <t>мл.с.АНТОНИЯ АТАНАСОВА</t>
  </si>
  <si>
    <t>мл.с.НАДЕЖДА АЛЕКСАНРОВА</t>
  </si>
  <si>
    <t>мл.с.ГАЛИНА ВАСИЛЕВА</t>
  </si>
  <si>
    <t xml:space="preserve">ОБЩО </t>
  </si>
  <si>
    <t>7г</t>
  </si>
  <si>
    <t>7в</t>
  </si>
  <si>
    <t>7б</t>
  </si>
  <si>
    <t>7а</t>
  </si>
  <si>
    <t>5г</t>
  </si>
  <si>
    <t>5в</t>
  </si>
  <si>
    <t>5б</t>
  </si>
  <si>
    <t>5а</t>
  </si>
  <si>
    <t>3г</t>
  </si>
  <si>
    <t>3в</t>
  </si>
  <si>
    <t>3б</t>
  </si>
  <si>
    <t>3а</t>
  </si>
  <si>
    <t>ОБЩО</t>
  </si>
  <si>
    <t>ИНДЕКСИ</t>
  </si>
  <si>
    <t>ОПРЕДЕЛЕНИЯ</t>
  </si>
  <si>
    <t>РЕШЕНИЯ</t>
  </si>
  <si>
    <t xml:space="preserve">Справка за резултатите от върнати обжалвани и протестирани ГРАЖДАНСКИ дела на съдиите от ОКРЪЖЕН СЪД  гр.СИЛИСТРА през   ЦЯЛАТА  2009 г. </t>
  </si>
  <si>
    <t>Съставил:Венета Христова</t>
  </si>
  <si>
    <t>Дата: 12.01.2010г.</t>
  </si>
  <si>
    <t>мл.съд.АНТОНИЯ АТАНАСОВА</t>
  </si>
  <si>
    <t>мл.съд Г.ВАСИЛЕВА</t>
  </si>
  <si>
    <t>мл.съд.НАДЕЖДА АЛЕКСАНДРОВА</t>
  </si>
  <si>
    <t>ПЛАМЕН Н. НЕДЕЛЧЕВ</t>
  </si>
  <si>
    <t>АНА Д. АВРАМОВА</t>
  </si>
  <si>
    <t>Г.ЕНЧЕВА</t>
  </si>
  <si>
    <t>ВЛАДИМИР Н. ДОБРЕВ</t>
  </si>
  <si>
    <t>К.КРАЕВА</t>
  </si>
  <si>
    <t>Д.СТОЕВА</t>
  </si>
  <si>
    <t>Г.АНТОНОВА</t>
  </si>
  <si>
    <t>АНЕЛИЯ Д. ВЕЛИКОВА</t>
  </si>
  <si>
    <t>В.АЛЕКСАНДРОВА</t>
  </si>
  <si>
    <t>ТЕОДОРА В. ВАСИЛЕВА</t>
  </si>
  <si>
    <t>ЛЮДМИЛ П. ХЪРВАТЕВ</t>
  </si>
  <si>
    <t>ДЕЯН И. ДЕНЕВ</t>
  </si>
  <si>
    <t>а.н.д</t>
  </si>
  <si>
    <t>в.ч.н.д.</t>
  </si>
  <si>
    <t>ч.н.д.</t>
  </si>
  <si>
    <t>в.а.н.д.</t>
  </si>
  <si>
    <t>нак.II</t>
  </si>
  <si>
    <t>нак.I</t>
  </si>
  <si>
    <t>Справка за дейността на съдиите в ОС гр СИЛИСТРА  през   ЦЯЛАТА  2009 г. (НАКАЗАТЕЛНИ ДЕЛА)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</si>
  <si>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ИЗМЕНЕНИ В ГРАЖДАНСКО-ОСЪДИТЕЛНАТА ЧАСТ.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</si>
  <si>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ИЗМЕНЕНИ В НАКАЗАТЕЛНАТА ЧАСТ;</t>
    </r>
  </si>
  <si>
    <t>3. ИЗМЕНЕНИ: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</si>
  <si>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(в</t>
    </r>
    <r>
      <rPr>
        <sz val="9"/>
        <rFont val="Arial"/>
        <family val="2"/>
      </rPr>
      <t>) ОТМЕНЕНИ И ВЪРНАТИ  НА ПРОКУРОРА.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</si>
  <si>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ОТМЕНЕНИ И ВЪРНАТИ ЗА НОВО РАЗГЛЕЖДАНЕ НА ПЪРВОИНСТАНЦИОННИЯ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</si>
  <si>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ОТМЕНЕНИ И ВЪРНАТИ ЗА НОВО РАЗГЛЕЖДАНЕ НА ВЪЗЗИВНИЯ СЪД;</t>
    </r>
  </si>
  <si>
    <t>2. ОТМЕНЕНИ:</t>
  </si>
  <si>
    <r>
      <t>1.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 xml:space="preserve"> ПОТВЪРДЕНИ.</t>
    </r>
  </si>
  <si>
    <t>За наказателни дела</t>
  </si>
  <si>
    <t>Телефон:086 81 6625</t>
  </si>
  <si>
    <t>Дата:10.01.2010г.</t>
  </si>
  <si>
    <t>ВЛАДИМИР Н.ДОБРЕВ</t>
  </si>
  <si>
    <t>АНЕЛИЯ Д.ВЕЛИКОВА</t>
  </si>
  <si>
    <t>ТЕОДОРА В.ВАСИЛЕВА</t>
  </si>
  <si>
    <t>ЛЮДМИЛ П.ХЪРВАТЕВ</t>
  </si>
  <si>
    <t>ДЕЯН И.ДЕНЕВ</t>
  </si>
  <si>
    <t>2в</t>
  </si>
  <si>
    <t>2б</t>
  </si>
  <si>
    <t xml:space="preserve">Справка за резултатите от върнати обжалвани и протестирани НАКАЗАТЕЛНИ дела на съдиите от ОКРЪЖЕН СЪД гр.СИЛИСТРА през   ЦЯЛАТА  2009 г. </t>
  </si>
  <si>
    <t>ОКРЪЖЕН СЪД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</si>
</sst>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&quot;.&quot;"/>
  </numFmts>
  <fonts count="53">
    <font>
      <sz val="10"/>
      <name val="Arial"/>
      <family val="0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Symbol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Symbol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9" borderId="6" applyNumberFormat="0" applyAlignment="0" applyProtection="0"/>
    <xf numFmtId="0" fontId="45" fillId="29" borderId="2" applyNumberFormat="0" applyAlignment="0" applyProtection="0"/>
    <xf numFmtId="0" fontId="46" fillId="30" borderId="7" applyNumberFormat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846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Continuous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Continuous" vertical="center" wrapText="1"/>
    </xf>
    <xf numFmtId="0" fontId="2" fillId="0" borderId="22" xfId="0" applyFont="1" applyBorder="1" applyAlignment="1">
      <alignment horizontal="centerContinuous" vertical="center" wrapText="1"/>
    </xf>
    <xf numFmtId="0" fontId="2" fillId="0" borderId="23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9" fontId="2" fillId="34" borderId="34" xfId="59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9" fontId="2" fillId="34" borderId="36" xfId="59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2" fontId="2" fillId="34" borderId="37" xfId="0" applyNumberFormat="1" applyFont="1" applyFill="1" applyBorder="1" applyAlignment="1">
      <alignment horizontal="center" vertical="center" wrapText="1"/>
    </xf>
    <xf numFmtId="2" fontId="2" fillId="34" borderId="38" xfId="0" applyNumberFormat="1" applyFont="1" applyFill="1" applyBorder="1" applyAlignment="1">
      <alignment horizontal="center" vertical="center" wrapText="1"/>
    </xf>
    <xf numFmtId="2" fontId="2" fillId="34" borderId="33" xfId="0" applyNumberFormat="1" applyFont="1" applyFill="1" applyBorder="1" applyAlignment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 applyProtection="1">
      <alignment horizontal="center" vertical="center" wrapText="1"/>
      <protection/>
    </xf>
    <xf numFmtId="9" fontId="2" fillId="34" borderId="47" xfId="59" applyFont="1" applyFill="1" applyBorder="1" applyAlignment="1" applyProtection="1">
      <alignment horizontal="center" vertical="center" wrapText="1"/>
      <protection/>
    </xf>
    <xf numFmtId="0" fontId="2" fillId="34" borderId="21" xfId="0" applyFont="1" applyFill="1" applyBorder="1" applyAlignment="1" applyProtection="1">
      <alignment horizontal="center" vertical="center" wrapText="1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48" xfId="0" applyFont="1" applyFill="1" applyBorder="1" applyAlignment="1" applyProtection="1">
      <alignment horizontal="center" vertical="center" wrapText="1"/>
      <protection/>
    </xf>
    <xf numFmtId="9" fontId="2" fillId="34" borderId="49" xfId="59" applyFont="1" applyFill="1" applyBorder="1" applyAlignment="1" applyProtection="1">
      <alignment horizontal="center" vertical="center" wrapText="1"/>
      <protection/>
    </xf>
    <xf numFmtId="0" fontId="2" fillId="34" borderId="28" xfId="0" applyFont="1" applyFill="1" applyBorder="1" applyAlignment="1" applyProtection="1">
      <alignment horizontal="center" vertical="center" wrapText="1"/>
      <protection/>
    </xf>
    <xf numFmtId="0" fontId="2" fillId="34" borderId="50" xfId="0" applyFont="1" applyFill="1" applyBorder="1" applyAlignment="1" applyProtection="1">
      <alignment horizontal="center" vertical="center" wrapText="1"/>
      <protection/>
    </xf>
    <xf numFmtId="0" fontId="2" fillId="34" borderId="38" xfId="0" applyFont="1" applyFill="1" applyBorder="1" applyAlignment="1" applyProtection="1">
      <alignment horizontal="center" vertical="center" wrapText="1"/>
      <protection/>
    </xf>
    <xf numFmtId="0" fontId="2" fillId="34" borderId="51" xfId="0" applyFont="1" applyFill="1" applyBorder="1" applyAlignment="1" applyProtection="1">
      <alignment horizontal="center" vertical="center" wrapText="1"/>
      <protection/>
    </xf>
    <xf numFmtId="0" fontId="2" fillId="34" borderId="30" xfId="0" applyFont="1" applyFill="1" applyBorder="1" applyAlignment="1" applyProtection="1">
      <alignment horizontal="center" vertical="center" wrapText="1"/>
      <protection/>
    </xf>
    <xf numFmtId="0" fontId="2" fillId="34" borderId="37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62" applyAlignment="1" applyProtection="1">
      <alignment/>
      <protection locked="0"/>
    </xf>
    <xf numFmtId="0" fontId="1" fillId="0" borderId="0" xfId="0" applyFont="1" applyAlignment="1">
      <alignment vertical="center" wrapText="1"/>
    </xf>
    <xf numFmtId="9" fontId="2" fillId="34" borderId="52" xfId="59" applyFont="1" applyFill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>
      <alignment horizontal="center" vertical="center" wrapText="1"/>
    </xf>
    <xf numFmtId="0" fontId="2" fillId="34" borderId="55" xfId="0" applyFont="1" applyFill="1" applyBorder="1" applyAlignment="1" applyProtection="1">
      <alignment horizontal="center" vertical="center" wrapText="1"/>
      <protection/>
    </xf>
    <xf numFmtId="0" fontId="2" fillId="0" borderId="56" xfId="0" applyFont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34" borderId="57" xfId="0" applyFont="1" applyFill="1" applyBorder="1" applyAlignment="1" applyProtection="1">
      <alignment horizontal="center" vertical="center" wrapText="1"/>
      <protection/>
    </xf>
    <xf numFmtId="0" fontId="2" fillId="33" borderId="40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9" fontId="2" fillId="34" borderId="58" xfId="59" applyFont="1" applyFill="1" applyBorder="1" applyAlignment="1" applyProtection="1">
      <alignment horizontal="center" vertical="center" wrapText="1"/>
      <protection/>
    </xf>
    <xf numFmtId="9" fontId="2" fillId="34" borderId="59" xfId="59" applyFont="1" applyFill="1" applyBorder="1" applyAlignment="1" applyProtection="1">
      <alignment horizontal="center" vertical="center" wrapText="1"/>
      <protection/>
    </xf>
    <xf numFmtId="9" fontId="2" fillId="34" borderId="60" xfId="59" applyFont="1" applyFill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60" xfId="0" applyFont="1" applyBorder="1" applyAlignment="1" applyProtection="1">
      <alignment horizontal="center" vertical="center" wrapText="1"/>
      <protection locked="0"/>
    </xf>
    <xf numFmtId="0" fontId="2" fillId="34" borderId="33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center" vertical="center"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9" fontId="2" fillId="34" borderId="60" xfId="59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34" borderId="6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34" borderId="62" xfId="0" applyFont="1" applyFill="1" applyBorder="1" applyAlignment="1" applyProtection="1">
      <alignment horizontal="center" vertical="center" wrapText="1"/>
      <protection locked="0"/>
    </xf>
    <xf numFmtId="0" fontId="2" fillId="34" borderId="63" xfId="0" applyFont="1" applyFill="1" applyBorder="1" applyAlignment="1" applyProtection="1">
      <alignment horizontal="center" vertical="center" wrapText="1"/>
      <protection locked="0"/>
    </xf>
    <xf numFmtId="0" fontId="2" fillId="34" borderId="64" xfId="0" applyFont="1" applyFill="1" applyBorder="1" applyAlignment="1" applyProtection="1">
      <alignment horizontal="center" vertical="center" wrapText="1"/>
      <protection locked="0"/>
    </xf>
    <xf numFmtId="0" fontId="2" fillId="34" borderId="46" xfId="0" applyFont="1" applyFill="1" applyBorder="1" applyAlignment="1" applyProtection="1">
      <alignment horizontal="center" vertical="center" wrapText="1"/>
      <protection locked="0"/>
    </xf>
    <xf numFmtId="0" fontId="2" fillId="34" borderId="48" xfId="0" applyFont="1" applyFill="1" applyBorder="1" applyAlignment="1" applyProtection="1">
      <alignment horizontal="center" vertical="center" wrapText="1"/>
      <protection locked="0"/>
    </xf>
    <xf numFmtId="0" fontId="2" fillId="34" borderId="55" xfId="0" applyFont="1" applyFill="1" applyBorder="1" applyAlignment="1" applyProtection="1">
      <alignment horizontal="center" vertical="center" wrapText="1"/>
      <protection locked="0"/>
    </xf>
    <xf numFmtId="0" fontId="2" fillId="34" borderId="65" xfId="0" applyFont="1" applyFill="1" applyBorder="1" applyAlignment="1" applyProtection="1">
      <alignment horizontal="center" vertical="center" wrapText="1"/>
      <protection locked="0"/>
    </xf>
    <xf numFmtId="0" fontId="2" fillId="34" borderId="66" xfId="0" applyFont="1" applyFill="1" applyBorder="1" applyAlignment="1" applyProtection="1">
      <alignment horizontal="center" vertical="center" wrapText="1"/>
      <protection locked="0"/>
    </xf>
    <xf numFmtId="0" fontId="2" fillId="34" borderId="53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 wrapText="1"/>
      <protection locked="0"/>
    </xf>
    <xf numFmtId="0" fontId="2" fillId="34" borderId="38" xfId="0" applyFont="1" applyFill="1" applyBorder="1" applyAlignment="1" applyProtection="1">
      <alignment horizontal="center" vertical="center" wrapText="1"/>
      <protection locked="0"/>
    </xf>
    <xf numFmtId="0" fontId="2" fillId="34" borderId="31" xfId="0" applyFont="1" applyFill="1" applyBorder="1" applyAlignment="1" applyProtection="1">
      <alignment horizontal="center" vertical="center" wrapText="1"/>
      <protection locked="0"/>
    </xf>
    <xf numFmtId="0" fontId="2" fillId="34" borderId="67" xfId="0" applyFont="1" applyFill="1" applyBorder="1" applyAlignment="1" applyProtection="1">
      <alignment horizontal="center" vertical="center" wrapText="1"/>
      <protection locked="0"/>
    </xf>
    <xf numFmtId="0" fontId="2" fillId="34" borderId="22" xfId="0" applyFont="1" applyFill="1" applyBorder="1" applyAlignment="1" applyProtection="1">
      <alignment horizontal="center" vertical="center" wrapText="1"/>
      <protection locked="0"/>
    </xf>
    <xf numFmtId="0" fontId="2" fillId="34" borderId="23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39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2" fillId="34" borderId="54" xfId="0" applyFont="1" applyFill="1" applyBorder="1" applyAlignment="1" applyProtection="1">
      <alignment horizontal="center" vertical="center" wrapText="1"/>
      <protection locked="0"/>
    </xf>
    <xf numFmtId="0" fontId="2" fillId="34" borderId="58" xfId="0" applyFont="1" applyFill="1" applyBorder="1" applyAlignment="1" applyProtection="1">
      <alignment horizontal="center" vertical="center" wrapText="1"/>
      <protection locked="0"/>
    </xf>
    <xf numFmtId="0" fontId="2" fillId="34" borderId="59" xfId="0" applyFont="1" applyFill="1" applyBorder="1" applyAlignment="1" applyProtection="1">
      <alignment horizontal="center" vertical="center" wrapText="1"/>
      <protection locked="0"/>
    </xf>
    <xf numFmtId="0" fontId="2" fillId="34" borderId="43" xfId="0" applyFont="1" applyFill="1" applyBorder="1" applyAlignment="1" applyProtection="1">
      <alignment horizontal="center" vertical="center" wrapText="1"/>
      <protection locked="0"/>
    </xf>
    <xf numFmtId="0" fontId="2" fillId="34" borderId="56" xfId="0" applyFont="1" applyFill="1" applyBorder="1" applyAlignment="1" applyProtection="1">
      <alignment horizontal="center" vertical="center" wrapText="1"/>
      <protection locked="0"/>
    </xf>
    <xf numFmtId="0" fontId="2" fillId="34" borderId="14" xfId="0" applyFont="1" applyFill="1" applyBorder="1" applyAlignment="1" applyProtection="1">
      <alignment horizontal="center" vertical="center" wrapText="1"/>
      <protection locked="0"/>
    </xf>
    <xf numFmtId="0" fontId="2" fillId="34" borderId="49" xfId="0" applyFont="1" applyFill="1" applyBorder="1" applyAlignment="1" applyProtection="1">
      <alignment horizontal="center" vertical="center" wrapText="1"/>
      <protection locked="0"/>
    </xf>
    <xf numFmtId="0" fontId="2" fillId="34" borderId="68" xfId="0" applyFont="1" applyFill="1" applyBorder="1" applyAlignment="1" applyProtection="1">
      <alignment horizontal="center" vertical="center" wrapText="1"/>
      <protection locked="0"/>
    </xf>
    <xf numFmtId="0" fontId="2" fillId="34" borderId="47" xfId="0" applyFont="1" applyFill="1" applyBorder="1" applyAlignment="1" applyProtection="1">
      <alignment horizontal="center" vertical="center" wrapText="1"/>
      <protection locked="0"/>
    </xf>
    <xf numFmtId="0" fontId="2" fillId="34" borderId="69" xfId="0" applyFont="1" applyFill="1" applyBorder="1" applyAlignment="1" applyProtection="1">
      <alignment horizontal="center" vertical="center" wrapText="1"/>
      <protection locked="0"/>
    </xf>
    <xf numFmtId="0" fontId="2" fillId="34" borderId="44" xfId="0" applyFont="1" applyFill="1" applyBorder="1" applyAlignment="1" applyProtection="1">
      <alignment horizontal="center" vertical="center" wrapText="1"/>
      <protection locked="0"/>
    </xf>
    <xf numFmtId="0" fontId="2" fillId="34" borderId="54" xfId="0" applyFont="1" applyFill="1" applyBorder="1" applyAlignment="1" applyProtection="1">
      <alignment horizontal="centerContinuous" vertical="center" wrapText="1"/>
      <protection locked="0"/>
    </xf>
    <xf numFmtId="0" fontId="2" fillId="34" borderId="53" xfId="0" applyFont="1" applyFill="1" applyBorder="1" applyAlignment="1" applyProtection="1">
      <alignment horizontal="centerContinuous" vertical="center" wrapText="1"/>
      <protection locked="0"/>
    </xf>
    <xf numFmtId="0" fontId="2" fillId="34" borderId="30" xfId="0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Alignment="1" applyProtection="1">
      <alignment horizontal="center" vertical="center" wrapText="1"/>
      <protection locked="0"/>
    </xf>
    <xf numFmtId="0" fontId="1" fillId="35" borderId="0" xfId="0" applyFont="1" applyFill="1" applyAlignment="1" applyProtection="1">
      <alignment vertical="center" wrapText="1"/>
      <protection locked="0"/>
    </xf>
    <xf numFmtId="0" fontId="1" fillId="36" borderId="0" xfId="0" applyFont="1" applyFill="1" applyAlignment="1" applyProtection="1">
      <alignment vertical="center" wrapText="1"/>
      <protection locked="0"/>
    </xf>
    <xf numFmtId="0" fontId="2" fillId="0" borderId="61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63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70" xfId="0" applyFont="1" applyBorder="1" applyAlignment="1" applyProtection="1">
      <alignment horizontal="center" vertical="center" wrapText="1"/>
      <protection/>
    </xf>
    <xf numFmtId="0" fontId="2" fillId="0" borderId="62" xfId="0" applyFont="1" applyBorder="1" applyAlignment="1" applyProtection="1">
      <alignment horizontal="center" vertical="center" wrapText="1"/>
      <protection/>
    </xf>
    <xf numFmtId="0" fontId="2" fillId="0" borderId="71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69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72" xfId="0" applyFont="1" applyBorder="1" applyAlignment="1" applyProtection="1">
      <alignment horizontal="center" vertical="center" wrapText="1"/>
      <protection/>
    </xf>
    <xf numFmtId="0" fontId="2" fillId="0" borderId="64" xfId="0" applyFont="1" applyBorder="1" applyAlignment="1" applyProtection="1">
      <alignment horizontal="center" vertical="center" wrapText="1"/>
      <protection/>
    </xf>
    <xf numFmtId="0" fontId="2" fillId="0" borderId="6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67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73" xfId="0" applyFont="1" applyBorder="1" applyAlignment="1" applyProtection="1">
      <alignment horizontal="center" vertical="center" wrapText="1"/>
      <protection locked="0"/>
    </xf>
    <xf numFmtId="0" fontId="2" fillId="34" borderId="74" xfId="0" applyFont="1" applyFill="1" applyBorder="1" applyAlignment="1" applyProtection="1">
      <alignment horizontal="center" vertical="center" wrapText="1"/>
      <protection locked="0"/>
    </xf>
    <xf numFmtId="0" fontId="2" fillId="34" borderId="75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2" fontId="2" fillId="34" borderId="69" xfId="0" applyNumberFormat="1" applyFont="1" applyFill="1" applyBorder="1" applyAlignment="1">
      <alignment horizontal="center" vertical="center" wrapText="1"/>
    </xf>
    <xf numFmtId="2" fontId="2" fillId="34" borderId="67" xfId="0" applyNumberFormat="1" applyFont="1" applyFill="1" applyBorder="1" applyAlignment="1">
      <alignment horizontal="center" vertical="center" wrapText="1"/>
    </xf>
    <xf numFmtId="2" fontId="2" fillId="34" borderId="20" xfId="0" applyNumberFormat="1" applyFont="1" applyFill="1" applyBorder="1" applyAlignment="1">
      <alignment horizontal="center" vertical="center" wrapText="1"/>
    </xf>
    <xf numFmtId="0" fontId="2" fillId="34" borderId="61" xfId="0" applyFont="1" applyFill="1" applyBorder="1" applyAlignment="1" applyProtection="1">
      <alignment horizontal="center" vertical="center" wrapText="1"/>
      <protection/>
    </xf>
    <xf numFmtId="0" fontId="2" fillId="34" borderId="63" xfId="0" applyFont="1" applyFill="1" applyBorder="1" applyAlignment="1" applyProtection="1">
      <alignment horizontal="center" vertical="center" wrapText="1"/>
      <protection/>
    </xf>
    <xf numFmtId="0" fontId="2" fillId="34" borderId="29" xfId="0" applyFont="1" applyFill="1" applyBorder="1" applyAlignment="1" applyProtection="1">
      <alignment horizontal="center" vertical="center" wrapText="1"/>
      <protection/>
    </xf>
    <xf numFmtId="0" fontId="2" fillId="34" borderId="70" xfId="0" applyFont="1" applyFill="1" applyBorder="1" applyAlignment="1" applyProtection="1">
      <alignment horizontal="center" vertical="center" wrapText="1"/>
      <protection/>
    </xf>
    <xf numFmtId="0" fontId="2" fillId="34" borderId="72" xfId="0" applyFont="1" applyFill="1" applyBorder="1" applyAlignment="1" applyProtection="1">
      <alignment horizontal="center" vertical="center" wrapText="1"/>
      <protection/>
    </xf>
    <xf numFmtId="0" fontId="2" fillId="34" borderId="76" xfId="0" applyFont="1" applyFill="1" applyBorder="1" applyAlignment="1" applyProtection="1">
      <alignment horizontal="center" vertical="center" wrapText="1"/>
      <protection/>
    </xf>
    <xf numFmtId="0" fontId="6" fillId="34" borderId="77" xfId="0" applyFont="1" applyFill="1" applyBorder="1" applyAlignment="1">
      <alignment horizontal="center" vertical="center" wrapText="1"/>
    </xf>
    <xf numFmtId="0" fontId="6" fillId="34" borderId="65" xfId="0" applyFont="1" applyFill="1" applyBorder="1" applyAlignment="1">
      <alignment horizontal="center" vertical="center" wrapText="1"/>
    </xf>
    <xf numFmtId="0" fontId="6" fillId="34" borderId="74" xfId="0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center" wrapText="1"/>
    </xf>
    <xf numFmtId="0" fontId="6" fillId="34" borderId="69" xfId="0" applyFont="1" applyFill="1" applyBorder="1" applyAlignment="1">
      <alignment horizontal="center" vertical="center" wrapText="1"/>
    </xf>
    <xf numFmtId="0" fontId="6" fillId="34" borderId="63" xfId="0" applyFont="1" applyFill="1" applyBorder="1" applyAlignment="1">
      <alignment horizontal="center" vertical="center" wrapText="1"/>
    </xf>
    <xf numFmtId="0" fontId="6" fillId="34" borderId="64" xfId="0" applyFont="1" applyFill="1" applyBorder="1" applyAlignment="1">
      <alignment horizontal="center" vertical="center" wrapText="1"/>
    </xf>
    <xf numFmtId="0" fontId="6" fillId="34" borderId="59" xfId="0" applyFont="1" applyFill="1" applyBorder="1" applyAlignment="1">
      <alignment horizontal="center" vertical="center" wrapText="1"/>
    </xf>
    <xf numFmtId="0" fontId="6" fillId="34" borderId="38" xfId="0" applyFont="1" applyFill="1" applyBorder="1" applyAlignment="1">
      <alignment horizontal="center" vertical="center" wrapText="1"/>
    </xf>
    <xf numFmtId="0" fontId="6" fillId="34" borderId="48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6" fillId="34" borderId="67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34" borderId="45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2" fillId="0" borderId="76" xfId="0" applyFont="1" applyBorder="1" applyAlignment="1" applyProtection="1">
      <alignment horizontal="center" vertical="center" wrapText="1"/>
      <protection/>
    </xf>
    <xf numFmtId="9" fontId="2" fillId="34" borderId="36" xfId="59" applyFont="1" applyFill="1" applyBorder="1" applyAlignment="1" applyProtection="1">
      <alignment horizontal="center" vertical="center" wrapText="1"/>
      <protection/>
    </xf>
    <xf numFmtId="0" fontId="2" fillId="34" borderId="78" xfId="0" applyFont="1" applyFill="1" applyBorder="1" applyAlignment="1" applyProtection="1">
      <alignment horizontal="center" vertical="center"/>
      <protection locked="0"/>
    </xf>
    <xf numFmtId="0" fontId="2" fillId="34" borderId="67" xfId="0" applyFont="1" applyFill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  <protection locked="0"/>
    </xf>
    <xf numFmtId="0" fontId="6" fillId="34" borderId="28" xfId="0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 wrapText="1"/>
    </xf>
    <xf numFmtId="0" fontId="6" fillId="34" borderId="7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6" fillId="34" borderId="71" xfId="0" applyFont="1" applyFill="1" applyBorder="1" applyAlignment="1">
      <alignment horizontal="center" vertical="center" wrapText="1"/>
    </xf>
    <xf numFmtId="0" fontId="6" fillId="34" borderId="6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55" xfId="0" applyFont="1" applyFill="1" applyBorder="1" applyAlignment="1">
      <alignment horizontal="center" vertical="center" wrapText="1"/>
    </xf>
    <xf numFmtId="0" fontId="6" fillId="34" borderId="61" xfId="0" applyFont="1" applyFill="1" applyBorder="1" applyAlignment="1">
      <alignment horizontal="center" vertical="center" wrapText="1"/>
    </xf>
    <xf numFmtId="0" fontId="6" fillId="34" borderId="62" xfId="0" applyFont="1" applyFill="1" applyBorder="1" applyAlignment="1">
      <alignment horizontal="center" vertical="center" wrapText="1"/>
    </xf>
    <xf numFmtId="9" fontId="6" fillId="34" borderId="47" xfId="59" applyFont="1" applyFill="1" applyBorder="1" applyAlignment="1">
      <alignment horizontal="center" vertical="center" wrapText="1"/>
    </xf>
    <xf numFmtId="9" fontId="6" fillId="34" borderId="49" xfId="59" applyFont="1" applyFill="1" applyBorder="1" applyAlignment="1">
      <alignment horizontal="center" vertical="center" wrapText="1"/>
    </xf>
    <xf numFmtId="9" fontId="6" fillId="34" borderId="36" xfId="59" applyFont="1" applyFill="1" applyBorder="1" applyAlignment="1">
      <alignment horizontal="center" vertical="center" wrapText="1"/>
    </xf>
    <xf numFmtId="0" fontId="6" fillId="34" borderId="79" xfId="0" applyFont="1" applyFill="1" applyBorder="1" applyAlignment="1">
      <alignment horizontal="center" vertical="center" wrapText="1"/>
    </xf>
    <xf numFmtId="0" fontId="6" fillId="34" borderId="72" xfId="0" applyFont="1" applyFill="1" applyBorder="1" applyAlignment="1">
      <alignment horizontal="center" vertical="center" wrapText="1"/>
    </xf>
    <xf numFmtId="0" fontId="6" fillId="34" borderId="76" xfId="0" applyFont="1" applyFill="1" applyBorder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33" borderId="21" xfId="0" applyFont="1" applyFill="1" applyBorder="1" applyAlignment="1">
      <alignment horizontal="center" vertical="center" wrapText="1"/>
    </xf>
    <xf numFmtId="9" fontId="2" fillId="34" borderId="73" xfId="59" applyFont="1" applyFill="1" applyBorder="1" applyAlignment="1" applyProtection="1">
      <alignment horizontal="center" vertical="center" wrapText="1"/>
      <protection/>
    </xf>
    <xf numFmtId="0" fontId="6" fillId="34" borderId="52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2" fillId="34" borderId="71" xfId="0" applyNumberFormat="1" applyFont="1" applyFill="1" applyBorder="1" applyAlignment="1">
      <alignment horizontal="center" vertical="center" wrapText="1"/>
    </xf>
    <xf numFmtId="2" fontId="2" fillId="34" borderId="68" xfId="0" applyNumberFormat="1" applyFont="1" applyFill="1" applyBorder="1" applyAlignment="1">
      <alignment horizontal="center" vertical="center" wrapText="1"/>
    </xf>
    <xf numFmtId="2" fontId="2" fillId="34" borderId="19" xfId="0" applyNumberFormat="1" applyFont="1" applyFill="1" applyBorder="1" applyAlignment="1">
      <alignment horizontal="center" vertical="center" wrapText="1"/>
    </xf>
    <xf numFmtId="0" fontId="2" fillId="34" borderId="78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0" fillId="0" borderId="66" xfId="0" applyBorder="1" applyAlignment="1">
      <alignment/>
    </xf>
    <xf numFmtId="0" fontId="0" fillId="0" borderId="31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0" fillId="33" borderId="80" xfId="0" applyFont="1" applyFill="1" applyBorder="1" applyAlignment="1">
      <alignment horizontal="centerContinuous" vertical="center" wrapText="1"/>
    </xf>
    <xf numFmtId="0" fontId="0" fillId="33" borderId="81" xfId="0" applyFont="1" applyFill="1" applyBorder="1" applyAlignment="1">
      <alignment horizontal="centerContinuous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2" fillId="0" borderId="58" xfId="0" applyFont="1" applyBorder="1" applyAlignment="1" applyProtection="1">
      <alignment horizontal="center" vertical="center" wrapText="1"/>
      <protection/>
    </xf>
    <xf numFmtId="0" fontId="2" fillId="0" borderId="59" xfId="0" applyFont="1" applyBorder="1" applyAlignment="1" applyProtection="1">
      <alignment horizontal="center" vertical="center" wrapText="1"/>
      <protection/>
    </xf>
    <xf numFmtId="0" fontId="2" fillId="0" borderId="60" xfId="0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/>
      <protection/>
    </xf>
    <xf numFmtId="1" fontId="8" fillId="0" borderId="64" xfId="0" applyNumberFormat="1" applyFont="1" applyFill="1" applyBorder="1" applyAlignment="1" applyProtection="1">
      <alignment/>
      <protection/>
    </xf>
    <xf numFmtId="49" fontId="7" fillId="0" borderId="64" xfId="0" applyNumberFormat="1" applyFont="1" applyBorder="1" applyAlignment="1" applyProtection="1">
      <alignment horizontal="center"/>
      <protection/>
    </xf>
    <xf numFmtId="0" fontId="7" fillId="0" borderId="64" xfId="0" applyFont="1" applyBorder="1" applyAlignment="1" applyProtection="1">
      <alignment/>
      <protection/>
    </xf>
    <xf numFmtId="1" fontId="7" fillId="0" borderId="0" xfId="0" applyNumberFormat="1" applyFont="1" applyFill="1" applyBorder="1" applyAlignment="1" applyProtection="1">
      <alignment/>
      <protection/>
    </xf>
    <xf numFmtId="1" fontId="7" fillId="0" borderId="64" xfId="0" applyNumberFormat="1" applyFont="1" applyFill="1" applyBorder="1" applyAlignment="1" applyProtection="1">
      <alignment/>
      <protection locked="0"/>
    </xf>
    <xf numFmtId="49" fontId="7" fillId="37" borderId="64" xfId="0" applyNumberFormat="1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/>
      <protection/>
    </xf>
    <xf numFmtId="0" fontId="7" fillId="0" borderId="64" xfId="0" applyFont="1" applyBorder="1" applyAlignment="1" applyProtection="1">
      <alignment vertical="top" wrapText="1"/>
      <protection/>
    </xf>
    <xf numFmtId="1" fontId="7" fillId="0" borderId="64" xfId="0" applyNumberFormat="1" applyFont="1" applyFill="1" applyBorder="1" applyAlignment="1" applyProtection="1">
      <alignment horizontal="center"/>
      <protection locked="0"/>
    </xf>
    <xf numFmtId="0" fontId="2" fillId="0" borderId="6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64" xfId="0" applyFont="1" applyBorder="1" applyAlignment="1" applyProtection="1">
      <alignment horizontal="center" vertical="center" wrapText="1"/>
      <protection/>
    </xf>
    <xf numFmtId="49" fontId="7" fillId="0" borderId="64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/>
      <protection locked="0"/>
    </xf>
    <xf numFmtId="1" fontId="8" fillId="0" borderId="0" xfId="0" applyNumberFormat="1" applyFont="1" applyFill="1" applyBorder="1" applyAlignment="1" applyProtection="1">
      <alignment/>
      <protection locked="0"/>
    </xf>
    <xf numFmtId="0" fontId="7" fillId="0" borderId="64" xfId="0" applyFont="1" applyBorder="1" applyAlignment="1" applyProtection="1">
      <alignment vertical="justify"/>
      <protection/>
    </xf>
    <xf numFmtId="0" fontId="0" fillId="0" borderId="64" xfId="0" applyBorder="1" applyAlignment="1">
      <alignment/>
    </xf>
    <xf numFmtId="0" fontId="0" fillId="0" borderId="64" xfId="0" applyBorder="1" applyAlignment="1">
      <alignment horizontal="center"/>
    </xf>
    <xf numFmtId="0" fontId="7" fillId="0" borderId="0" xfId="0" applyFont="1" applyBorder="1" applyAlignment="1" applyProtection="1">
      <alignment/>
      <protection locked="0"/>
    </xf>
    <xf numFmtId="0" fontId="7" fillId="0" borderId="64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1" fontId="8" fillId="0" borderId="0" xfId="0" applyNumberFormat="1" applyFont="1" applyFill="1" applyBorder="1" applyAlignment="1" applyProtection="1">
      <alignment/>
      <protection locked="0"/>
    </xf>
    <xf numFmtId="1" fontId="7" fillId="0" borderId="64" xfId="0" applyNumberFormat="1" applyFont="1" applyFill="1" applyBorder="1" applyAlignment="1" applyProtection="1">
      <alignment/>
      <protection locked="0"/>
    </xf>
    <xf numFmtId="0" fontId="7" fillId="0" borderId="64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/>
      <protection/>
    </xf>
    <xf numFmtId="1" fontId="8" fillId="37" borderId="24" xfId="0" applyNumberFormat="1" applyFont="1" applyFill="1" applyBorder="1" applyAlignment="1" applyProtection="1">
      <alignment/>
      <protection/>
    </xf>
    <xf numFmtId="1" fontId="8" fillId="37" borderId="25" xfId="0" applyNumberFormat="1" applyFont="1" applyFill="1" applyBorder="1" applyAlignment="1" applyProtection="1">
      <alignment/>
      <protection/>
    </xf>
    <xf numFmtId="49" fontId="7" fillId="38" borderId="27" xfId="0" applyNumberFormat="1" applyFont="1" applyFill="1" applyBorder="1" applyAlignment="1" applyProtection="1">
      <alignment horizontal="center"/>
      <protection/>
    </xf>
    <xf numFmtId="0" fontId="8" fillId="0" borderId="25" xfId="0" applyFont="1" applyBorder="1" applyAlignment="1" applyProtection="1">
      <alignment/>
      <protection/>
    </xf>
    <xf numFmtId="1" fontId="7" fillId="0" borderId="53" xfId="0" applyNumberFormat="1" applyFont="1" applyFill="1" applyBorder="1" applyAlignment="1" applyProtection="1">
      <alignment/>
      <protection locked="0"/>
    </xf>
    <xf numFmtId="1" fontId="8" fillId="37" borderId="33" xfId="0" applyNumberFormat="1" applyFont="1" applyFill="1" applyBorder="1" applyAlignment="1" applyProtection="1">
      <alignment/>
      <protection/>
    </xf>
    <xf numFmtId="1" fontId="7" fillId="0" borderId="34" xfId="0" applyNumberFormat="1" applyFont="1" applyFill="1" applyBorder="1" applyAlignment="1" applyProtection="1">
      <alignment/>
      <protection locked="0"/>
    </xf>
    <xf numFmtId="1" fontId="7" fillId="0" borderId="39" xfId="0" applyNumberFormat="1" applyFont="1" applyFill="1" applyBorder="1" applyAlignment="1" applyProtection="1">
      <alignment/>
      <protection locked="0"/>
    </xf>
    <xf numFmtId="1" fontId="8" fillId="37" borderId="28" xfId="0" applyNumberFormat="1" applyFont="1" applyFill="1" applyBorder="1" applyAlignment="1" applyProtection="1">
      <alignment/>
      <protection/>
    </xf>
    <xf numFmtId="1" fontId="8" fillId="37" borderId="73" xfId="0" applyNumberFormat="1" applyFont="1" applyFill="1" applyBorder="1" applyAlignment="1" applyProtection="1">
      <alignment/>
      <protection/>
    </xf>
    <xf numFmtId="1" fontId="7" fillId="0" borderId="28" xfId="0" applyNumberFormat="1" applyFont="1" applyFill="1" applyBorder="1" applyAlignment="1" applyProtection="1">
      <alignment/>
      <protection locked="0"/>
    </xf>
    <xf numFmtId="49" fontId="7" fillId="37" borderId="34" xfId="0" applyNumberFormat="1" applyFont="1" applyFill="1" applyBorder="1" applyAlignment="1" applyProtection="1">
      <alignment horizontal="center"/>
      <protection/>
    </xf>
    <xf numFmtId="0" fontId="7" fillId="0" borderId="28" xfId="0" applyFont="1" applyBorder="1" applyAlignment="1" applyProtection="1">
      <alignment/>
      <protection/>
    </xf>
    <xf numFmtId="1" fontId="7" fillId="0" borderId="67" xfId="0" applyNumberFormat="1" applyFont="1" applyFill="1" applyBorder="1" applyAlignment="1" applyProtection="1">
      <alignment/>
      <protection locked="0"/>
    </xf>
    <xf numFmtId="1" fontId="8" fillId="37" borderId="38" xfId="0" applyNumberFormat="1" applyFont="1" applyFill="1" applyBorder="1" applyAlignment="1" applyProtection="1">
      <alignment/>
      <protection/>
    </xf>
    <xf numFmtId="1" fontId="7" fillId="0" borderId="49" xfId="0" applyNumberFormat="1" applyFont="1" applyFill="1" applyBorder="1" applyAlignment="1" applyProtection="1">
      <alignment/>
      <protection locked="0"/>
    </xf>
    <xf numFmtId="1" fontId="8" fillId="37" borderId="63" xfId="0" applyNumberFormat="1" applyFont="1" applyFill="1" applyBorder="1" applyAlignment="1" applyProtection="1">
      <alignment/>
      <protection/>
    </xf>
    <xf numFmtId="1" fontId="8" fillId="37" borderId="59" xfId="0" applyNumberFormat="1" applyFont="1" applyFill="1" applyBorder="1" applyAlignment="1" applyProtection="1">
      <alignment/>
      <protection/>
    </xf>
    <xf numFmtId="49" fontId="7" fillId="0" borderId="49" xfId="0" applyNumberFormat="1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/>
      <protection/>
    </xf>
    <xf numFmtId="49" fontId="7" fillId="0" borderId="52" xfId="0" applyNumberFormat="1" applyFont="1" applyBorder="1" applyAlignment="1" applyProtection="1">
      <alignment horizontal="center"/>
      <protection/>
    </xf>
    <xf numFmtId="0" fontId="7" fillId="0" borderId="77" xfId="0" applyFont="1" applyBorder="1" applyAlignment="1" applyProtection="1">
      <alignment/>
      <protection/>
    </xf>
    <xf numFmtId="1" fontId="7" fillId="0" borderId="78" xfId="0" applyNumberFormat="1" applyFont="1" applyFill="1" applyBorder="1" applyAlignment="1" applyProtection="1">
      <alignment/>
      <protection locked="0"/>
    </xf>
    <xf numFmtId="1" fontId="8" fillId="37" borderId="50" xfId="0" applyNumberFormat="1" applyFont="1" applyFill="1" applyBorder="1" applyAlignment="1" applyProtection="1">
      <alignment/>
      <protection/>
    </xf>
    <xf numFmtId="1" fontId="7" fillId="0" borderId="52" xfId="0" applyNumberFormat="1" applyFont="1" applyFill="1" applyBorder="1" applyAlignment="1" applyProtection="1">
      <alignment/>
      <protection locked="0"/>
    </xf>
    <xf numFmtId="1" fontId="7" fillId="0" borderId="65" xfId="0" applyNumberFormat="1" applyFont="1" applyFill="1" applyBorder="1" applyAlignment="1" applyProtection="1">
      <alignment/>
      <protection locked="0"/>
    </xf>
    <xf numFmtId="1" fontId="8" fillId="37" borderId="77" xfId="0" applyNumberFormat="1" applyFont="1" applyFill="1" applyBorder="1" applyAlignment="1" applyProtection="1">
      <alignment/>
      <protection/>
    </xf>
    <xf numFmtId="1" fontId="8" fillId="37" borderId="74" xfId="0" applyNumberFormat="1" applyFont="1" applyFill="1" applyBorder="1" applyAlignment="1" applyProtection="1">
      <alignment/>
      <protection/>
    </xf>
    <xf numFmtId="1" fontId="7" fillId="0" borderId="43" xfId="0" applyNumberFormat="1" applyFont="1" applyFill="1" applyBorder="1" applyAlignment="1" applyProtection="1">
      <alignment/>
      <protection locked="0"/>
    </xf>
    <xf numFmtId="1" fontId="7" fillId="0" borderId="57" xfId="0" applyNumberFormat="1" applyFont="1" applyFill="1" applyBorder="1" applyAlignment="1" applyProtection="1">
      <alignment/>
      <protection locked="0"/>
    </xf>
    <xf numFmtId="49" fontId="7" fillId="37" borderId="52" xfId="0" applyNumberFormat="1" applyFont="1" applyFill="1" applyBorder="1" applyAlignment="1" applyProtection="1">
      <alignment horizontal="center"/>
      <protection/>
    </xf>
    <xf numFmtId="1" fontId="8" fillId="37" borderId="80" xfId="0" applyNumberFormat="1" applyFont="1" applyFill="1" applyBorder="1" applyAlignment="1" applyProtection="1">
      <alignment/>
      <protection/>
    </xf>
    <xf numFmtId="1" fontId="8" fillId="37" borderId="82" xfId="0" applyNumberFormat="1" applyFont="1" applyFill="1" applyBorder="1" applyAlignment="1" applyProtection="1">
      <alignment/>
      <protection/>
    </xf>
    <xf numFmtId="49" fontId="7" fillId="37" borderId="27" xfId="0" applyNumberFormat="1" applyFont="1" applyFill="1" applyBorder="1" applyAlignment="1" applyProtection="1">
      <alignment horizontal="center"/>
      <protection/>
    </xf>
    <xf numFmtId="1" fontId="8" fillId="37" borderId="35" xfId="0" applyNumberFormat="1" applyFont="1" applyFill="1" applyBorder="1" applyAlignment="1" applyProtection="1">
      <alignment/>
      <protection/>
    </xf>
    <xf numFmtId="49" fontId="7" fillId="39" borderId="34" xfId="0" applyNumberFormat="1" applyFont="1" applyFill="1" applyBorder="1" applyAlignment="1" applyProtection="1">
      <alignment horizontal="center"/>
      <protection/>
    </xf>
    <xf numFmtId="49" fontId="7" fillId="39" borderId="49" xfId="0" applyNumberFormat="1" applyFont="1" applyFill="1" applyBorder="1" applyAlignment="1" applyProtection="1">
      <alignment horizontal="center"/>
      <protection/>
    </xf>
    <xf numFmtId="0" fontId="7" fillId="0" borderId="83" xfId="0" applyFont="1" applyBorder="1" applyAlignment="1" applyProtection="1">
      <alignment/>
      <protection/>
    </xf>
    <xf numFmtId="49" fontId="7" fillId="39" borderId="52" xfId="0" applyNumberFormat="1" applyFont="1" applyFill="1" applyBorder="1" applyAlignment="1" applyProtection="1">
      <alignment horizontal="center"/>
      <protection/>
    </xf>
    <xf numFmtId="49" fontId="7" fillId="0" borderId="34" xfId="0" applyNumberFormat="1" applyFont="1" applyBorder="1" applyAlignment="1" applyProtection="1">
      <alignment horizontal="center"/>
      <protection/>
    </xf>
    <xf numFmtId="1" fontId="7" fillId="0" borderId="66" xfId="0" applyNumberFormat="1" applyFont="1" applyFill="1" applyBorder="1" applyAlignment="1" applyProtection="1">
      <alignment/>
      <protection locked="0"/>
    </xf>
    <xf numFmtId="1" fontId="8" fillId="37" borderId="37" xfId="0" applyNumberFormat="1" applyFont="1" applyFill="1" applyBorder="1" applyAlignment="1" applyProtection="1">
      <alignment/>
      <protection/>
    </xf>
    <xf numFmtId="1" fontId="7" fillId="0" borderId="23" xfId="0" applyNumberFormat="1" applyFont="1" applyFill="1" applyBorder="1" applyAlignment="1" applyProtection="1">
      <alignment/>
      <protection locked="0"/>
    </xf>
    <xf numFmtId="1" fontId="7" fillId="0" borderId="22" xfId="0" applyNumberFormat="1" applyFont="1" applyFill="1" applyBorder="1" applyAlignment="1" applyProtection="1">
      <alignment/>
      <protection locked="0"/>
    </xf>
    <xf numFmtId="1" fontId="8" fillId="37" borderId="61" xfId="0" applyNumberFormat="1" applyFont="1" applyFill="1" applyBorder="1" applyAlignment="1" applyProtection="1">
      <alignment/>
      <protection/>
    </xf>
    <xf numFmtId="1" fontId="8" fillId="37" borderId="58" xfId="0" applyNumberFormat="1" applyFont="1" applyFill="1" applyBorder="1" applyAlignment="1" applyProtection="1">
      <alignment/>
      <protection/>
    </xf>
    <xf numFmtId="1" fontId="7" fillId="0" borderId="21" xfId="0" applyNumberFormat="1" applyFont="1" applyFill="1" applyBorder="1" applyAlignment="1" applyProtection="1">
      <alignment/>
      <protection locked="0"/>
    </xf>
    <xf numFmtId="0" fontId="7" fillId="0" borderId="24" xfId="0" applyFont="1" applyFill="1" applyBorder="1" applyAlignment="1" applyProtection="1">
      <alignment horizontal="center" vertical="justify"/>
      <protection/>
    </xf>
    <xf numFmtId="0" fontId="7" fillId="0" borderId="27" xfId="0" applyFont="1" applyFill="1" applyBorder="1" applyAlignment="1" applyProtection="1">
      <alignment horizontal="center" vertical="justify"/>
      <protection/>
    </xf>
    <xf numFmtId="0" fontId="7" fillId="0" borderId="26" xfId="0" applyFont="1" applyFill="1" applyBorder="1" applyAlignment="1" applyProtection="1">
      <alignment horizontal="center" vertical="justify"/>
      <protection/>
    </xf>
    <xf numFmtId="0" fontId="7" fillId="0" borderId="25" xfId="0" applyFont="1" applyFill="1" applyBorder="1" applyAlignment="1" applyProtection="1">
      <alignment horizontal="center" vertical="justify"/>
      <protection/>
    </xf>
    <xf numFmtId="0" fontId="7" fillId="0" borderId="42" xfId="0" applyFont="1" applyBorder="1" applyAlignment="1" applyProtection="1">
      <alignment horizontal="center" vertical="justify"/>
      <protection/>
    </xf>
    <xf numFmtId="0" fontId="7" fillId="0" borderId="84" xfId="0" applyFont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2" fillId="36" borderId="0" xfId="0" applyFont="1" applyFill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/>
    </xf>
    <xf numFmtId="0" fontId="3" fillId="35" borderId="0" xfId="0" applyFont="1" applyFill="1" applyAlignment="1" applyProtection="1">
      <alignment/>
      <protection locked="0"/>
    </xf>
    <xf numFmtId="1" fontId="3" fillId="0" borderId="0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justify"/>
      <protection/>
    </xf>
    <xf numFmtId="0" fontId="0" fillId="0" borderId="64" xfId="0" applyFont="1" applyBorder="1" applyAlignment="1" applyProtection="1">
      <alignment horizontal="center" vertical="justify"/>
      <protection/>
    </xf>
    <xf numFmtId="0" fontId="3" fillId="0" borderId="0" xfId="0" applyFont="1" applyAlignment="1" applyProtection="1">
      <alignment/>
      <protection/>
    </xf>
    <xf numFmtId="1" fontId="3" fillId="0" borderId="64" xfId="0" applyNumberFormat="1" applyFont="1" applyBorder="1" applyAlignment="1" applyProtection="1">
      <alignment horizontal="right"/>
      <protection locked="0"/>
    </xf>
    <xf numFmtId="0" fontId="0" fillId="0" borderId="64" xfId="0" applyFont="1" applyBorder="1" applyAlignment="1" applyProtection="1">
      <alignment horizontal="center"/>
      <protection/>
    </xf>
    <xf numFmtId="1" fontId="3" fillId="0" borderId="64" xfId="0" applyNumberFormat="1" applyFont="1" applyBorder="1" applyAlignment="1" applyProtection="1">
      <alignment/>
      <protection locked="0"/>
    </xf>
    <xf numFmtId="0" fontId="0" fillId="0" borderId="48" xfId="0" applyFont="1" applyBorder="1" applyAlignment="1" applyProtection="1">
      <alignment horizontal="center"/>
      <protection/>
    </xf>
    <xf numFmtId="1" fontId="3" fillId="0" borderId="39" xfId="0" applyNumberFormat="1" applyFont="1" applyBorder="1" applyAlignment="1" applyProtection="1">
      <alignment/>
      <protection locked="0"/>
    </xf>
    <xf numFmtId="0" fontId="0" fillId="0" borderId="39" xfId="0" applyFont="1" applyBorder="1" applyAlignment="1" applyProtection="1">
      <alignment horizontal="center"/>
      <protection/>
    </xf>
    <xf numFmtId="0" fontId="0" fillId="0" borderId="64" xfId="0" applyFont="1" applyBorder="1" applyAlignment="1" applyProtection="1">
      <alignment/>
      <protection/>
    </xf>
    <xf numFmtId="1" fontId="3" fillId="0" borderId="64" xfId="0" applyNumberFormat="1" applyFont="1" applyBorder="1" applyAlignment="1" applyProtection="1">
      <alignment horizontal="right" vertical="justify"/>
      <protection locked="0"/>
    </xf>
    <xf numFmtId="1" fontId="3" fillId="0" borderId="64" xfId="0" applyNumberFormat="1" applyFont="1" applyBorder="1" applyAlignment="1" applyProtection="1">
      <alignment/>
      <protection locked="0"/>
    </xf>
    <xf numFmtId="0" fontId="3" fillId="0" borderId="64" xfId="0" applyFont="1" applyBorder="1" applyAlignment="1" applyProtection="1">
      <alignment horizontal="center"/>
      <protection/>
    </xf>
    <xf numFmtId="0" fontId="3" fillId="0" borderId="79" xfId="0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7" fillId="0" borderId="0" xfId="0" applyFont="1" applyFill="1" applyAlignment="1" applyProtection="1">
      <alignment/>
      <protection locked="0"/>
    </xf>
    <xf numFmtId="1" fontId="3" fillId="37" borderId="29" xfId="0" applyNumberFormat="1" applyFont="1" applyFill="1" applyBorder="1" applyAlignment="1" applyProtection="1">
      <alignment/>
      <protection/>
    </xf>
    <xf numFmtId="49" fontId="3" fillId="0" borderId="60" xfId="0" applyNumberFormat="1" applyFont="1" applyBorder="1" applyAlignment="1" applyProtection="1">
      <alignment horizontal="center"/>
      <protection/>
    </xf>
    <xf numFmtId="0" fontId="3" fillId="0" borderId="29" xfId="0" applyFont="1" applyBorder="1" applyAlignment="1" applyProtection="1">
      <alignment/>
      <protection/>
    </xf>
    <xf numFmtId="1" fontId="0" fillId="0" borderId="49" xfId="0" applyNumberFormat="1" applyFont="1" applyFill="1" applyBorder="1" applyAlignment="1" applyProtection="1">
      <alignment/>
      <protection locked="0"/>
    </xf>
    <xf numFmtId="1" fontId="0" fillId="0" borderId="64" xfId="0" applyNumberFormat="1" applyFont="1" applyFill="1" applyBorder="1" applyAlignment="1" applyProtection="1">
      <alignment/>
      <protection locked="0"/>
    </xf>
    <xf numFmtId="1" fontId="0" fillId="0" borderId="63" xfId="0" applyNumberFormat="1" applyFont="1" applyFill="1" applyBorder="1" applyAlignment="1" applyProtection="1">
      <alignment/>
      <protection locked="0"/>
    </xf>
    <xf numFmtId="1" fontId="3" fillId="37" borderId="59" xfId="0" applyNumberFormat="1" applyFont="1" applyFill="1" applyBorder="1" applyAlignment="1" applyProtection="1">
      <alignment/>
      <protection/>
    </xf>
    <xf numFmtId="1" fontId="3" fillId="37" borderId="72" xfId="0" applyNumberFormat="1" applyFont="1" applyFill="1" applyBorder="1" applyAlignment="1" applyProtection="1">
      <alignment/>
      <protection/>
    </xf>
    <xf numFmtId="1" fontId="3" fillId="37" borderId="48" xfId="0" applyNumberFormat="1" applyFont="1" applyFill="1" applyBorder="1" applyAlignment="1" applyProtection="1">
      <alignment horizontal="right"/>
      <protection/>
    </xf>
    <xf numFmtId="1" fontId="3" fillId="37" borderId="49" xfId="0" applyNumberFormat="1" applyFont="1" applyFill="1" applyBorder="1" applyAlignment="1" applyProtection="1">
      <alignment horizontal="right"/>
      <protection/>
    </xf>
    <xf numFmtId="49" fontId="0" fillId="0" borderId="59" xfId="0" applyNumberFormat="1" applyFont="1" applyBorder="1" applyAlignment="1" applyProtection="1">
      <alignment horizontal="center"/>
      <protection/>
    </xf>
    <xf numFmtId="0" fontId="3" fillId="0" borderId="63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3" fillId="0" borderId="49" xfId="0" applyFont="1" applyBorder="1" applyAlignment="1" applyProtection="1">
      <alignment horizontal="center"/>
      <protection/>
    </xf>
    <xf numFmtId="0" fontId="3" fillId="0" borderId="63" xfId="0" applyFont="1" applyBorder="1" applyAlignment="1" applyProtection="1">
      <alignment horizontal="center"/>
      <protection/>
    </xf>
    <xf numFmtId="0" fontId="3" fillId="0" borderId="59" xfId="0" applyFont="1" applyBorder="1" applyAlignment="1" applyProtection="1">
      <alignment horizontal="center"/>
      <protection/>
    </xf>
    <xf numFmtId="0" fontId="3" fillId="0" borderId="72" xfId="0" applyFont="1" applyBorder="1" applyAlignment="1" applyProtection="1">
      <alignment horizontal="center"/>
      <protection/>
    </xf>
    <xf numFmtId="0" fontId="3" fillId="0" borderId="48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11" fillId="36" borderId="0" xfId="0" applyFont="1" applyFill="1" applyAlignment="1" applyProtection="1">
      <alignment horizontal="center"/>
      <protection locked="0"/>
    </xf>
    <xf numFmtId="0" fontId="3" fillId="35" borderId="0" xfId="0" applyFont="1" applyFill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/>
      <protection locked="0"/>
    </xf>
    <xf numFmtId="0" fontId="7" fillId="38" borderId="64" xfId="0" applyFont="1" applyFill="1" applyBorder="1" applyAlignment="1" applyProtection="1">
      <alignment/>
      <protection/>
    </xf>
    <xf numFmtId="0" fontId="7" fillId="0" borderId="64" xfId="0" applyFont="1" applyBorder="1" applyAlignment="1" applyProtection="1">
      <alignment wrapText="1"/>
      <protection/>
    </xf>
    <xf numFmtId="0" fontId="8" fillId="0" borderId="0" xfId="0" applyFont="1" applyAlignment="1" applyProtection="1">
      <alignment/>
      <protection/>
    </xf>
    <xf numFmtId="1" fontId="3" fillId="0" borderId="64" xfId="0" applyNumberFormat="1" applyFont="1" applyFill="1" applyBorder="1" applyAlignment="1" applyProtection="1">
      <alignment/>
      <protection locked="0"/>
    </xf>
    <xf numFmtId="0" fontId="7" fillId="0" borderId="64" xfId="0" applyFont="1" applyFill="1" applyBorder="1" applyAlignment="1" applyProtection="1">
      <alignment/>
      <protection locked="0"/>
    </xf>
    <xf numFmtId="0" fontId="7" fillId="0" borderId="64" xfId="0" applyFont="1" applyBorder="1" applyAlignment="1" applyProtection="1">
      <alignment horizontal="justify"/>
      <protection/>
    </xf>
    <xf numFmtId="1" fontId="0" fillId="0" borderId="0" xfId="0" applyNumberFormat="1" applyFont="1" applyFill="1" applyBorder="1" applyAlignment="1" applyProtection="1">
      <alignment/>
      <protection locked="0"/>
    </xf>
    <xf numFmtId="0" fontId="7" fillId="0" borderId="30" xfId="0" applyFont="1" applyBorder="1" applyAlignment="1" applyProtection="1">
      <alignment/>
      <protection/>
    </xf>
    <xf numFmtId="0" fontId="7" fillId="0" borderId="73" xfId="0" applyFont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7" fillId="0" borderId="64" xfId="0" applyFont="1" applyBorder="1" applyAlignment="1" applyProtection="1">
      <alignment/>
      <protection locked="0"/>
    </xf>
    <xf numFmtId="0" fontId="7" fillId="38" borderId="64" xfId="0" applyFont="1" applyFill="1" applyBorder="1" applyAlignment="1" applyProtection="1">
      <alignment horizontal="center"/>
      <protection/>
    </xf>
    <xf numFmtId="49" fontId="3" fillId="0" borderId="33" xfId="0" applyNumberFormat="1" applyFont="1" applyFill="1" applyBorder="1" applyAlignment="1" applyProtection="1">
      <alignment horizontal="center" vertical="center" wrapText="1"/>
      <protection/>
    </xf>
    <xf numFmtId="49" fontId="3" fillId="0" borderId="36" xfId="0" applyNumberFormat="1" applyFont="1" applyFill="1" applyBorder="1" applyAlignment="1" applyProtection="1">
      <alignment horizontal="center"/>
      <protection/>
    </xf>
    <xf numFmtId="49" fontId="3" fillId="0" borderId="40" xfId="0" applyNumberFormat="1" applyFont="1" applyFill="1" applyBorder="1" applyAlignment="1" applyProtection="1">
      <alignment horizontal="center"/>
      <protection/>
    </xf>
    <xf numFmtId="49" fontId="3" fillId="0" borderId="29" xfId="0" applyNumberFormat="1" applyFont="1" applyFill="1" applyBorder="1" applyAlignment="1" applyProtection="1">
      <alignment horizontal="center"/>
      <protection/>
    </xf>
    <xf numFmtId="1" fontId="0" fillId="0" borderId="36" xfId="0" applyNumberFormat="1" applyFont="1" applyFill="1" applyBorder="1" applyAlignment="1" applyProtection="1">
      <alignment/>
      <protection locked="0"/>
    </xf>
    <xf numFmtId="1" fontId="0" fillId="0" borderId="40" xfId="0" applyNumberFormat="1" applyFont="1" applyFill="1" applyBorder="1" applyAlignment="1" applyProtection="1">
      <alignment/>
      <protection locked="0"/>
    </xf>
    <xf numFmtId="1" fontId="0" fillId="0" borderId="29" xfId="0" applyNumberFormat="1" applyFont="1" applyFill="1" applyBorder="1" applyAlignment="1" applyProtection="1">
      <alignment/>
      <protection locked="0"/>
    </xf>
    <xf numFmtId="1" fontId="3" fillId="0" borderId="33" xfId="0" applyNumberFormat="1" applyFont="1" applyFill="1" applyBorder="1" applyAlignment="1" applyProtection="1">
      <alignment/>
      <protection/>
    </xf>
    <xf numFmtId="1" fontId="0" fillId="0" borderId="36" xfId="0" applyNumberFormat="1" applyFont="1" applyFill="1" applyBorder="1" applyAlignment="1" applyProtection="1">
      <alignment/>
      <protection locked="0"/>
    </xf>
    <xf numFmtId="1" fontId="0" fillId="0" borderId="60" xfId="0" applyNumberFormat="1" applyFont="1" applyFill="1" applyBorder="1" applyAlignment="1" applyProtection="1">
      <alignment vertical="top" wrapText="1"/>
      <protection locked="0"/>
    </xf>
    <xf numFmtId="1" fontId="0" fillId="0" borderId="40" xfId="0" applyNumberFormat="1" applyFont="1" applyFill="1" applyBorder="1" applyAlignment="1" applyProtection="1">
      <alignment vertical="top" wrapText="1"/>
      <protection locked="0"/>
    </xf>
    <xf numFmtId="1" fontId="3" fillId="0" borderId="29" xfId="0" applyNumberFormat="1" applyFont="1" applyFill="1" applyBorder="1" applyAlignment="1" applyProtection="1">
      <alignment vertical="top" wrapText="1"/>
      <protection/>
    </xf>
    <xf numFmtId="1" fontId="0" fillId="0" borderId="36" xfId="0" applyNumberFormat="1" applyFont="1" applyFill="1" applyBorder="1" applyAlignment="1" applyProtection="1">
      <alignment vertical="top" wrapText="1"/>
      <protection locked="0"/>
    </xf>
    <xf numFmtId="1" fontId="3" fillId="0" borderId="40" xfId="0" applyNumberFormat="1" applyFont="1" applyFill="1" applyBorder="1" applyAlignment="1" applyProtection="1">
      <alignment vertical="top" wrapText="1"/>
      <protection/>
    </xf>
    <xf numFmtId="1" fontId="0" fillId="0" borderId="29" xfId="0" applyNumberFormat="1" applyFont="1" applyFill="1" applyBorder="1" applyAlignment="1" applyProtection="1">
      <alignment vertical="top" wrapText="1"/>
      <protection locked="0"/>
    </xf>
    <xf numFmtId="49" fontId="7" fillId="0" borderId="36" xfId="0" applyNumberFormat="1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/>
      <protection/>
    </xf>
    <xf numFmtId="49" fontId="3" fillId="0" borderId="38" xfId="0" applyNumberFormat="1" applyFont="1" applyFill="1" applyBorder="1" applyAlignment="1" applyProtection="1">
      <alignment horizontal="center" vertical="center" wrapText="1"/>
      <protection/>
    </xf>
    <xf numFmtId="49" fontId="3" fillId="0" borderId="49" xfId="0" applyNumberFormat="1" applyFont="1" applyFill="1" applyBorder="1" applyAlignment="1" applyProtection="1">
      <alignment horizontal="center"/>
      <protection/>
    </xf>
    <xf numFmtId="49" fontId="3" fillId="0" borderId="64" xfId="0" applyNumberFormat="1" applyFont="1" applyFill="1" applyBorder="1" applyAlignment="1" applyProtection="1">
      <alignment horizontal="center"/>
      <protection/>
    </xf>
    <xf numFmtId="49" fontId="3" fillId="0" borderId="63" xfId="0" applyNumberFormat="1" applyFont="1" applyFill="1" applyBorder="1" applyAlignment="1" applyProtection="1">
      <alignment horizontal="center"/>
      <protection/>
    </xf>
    <xf numFmtId="1" fontId="3" fillId="0" borderId="38" xfId="0" applyNumberFormat="1" applyFont="1" applyFill="1" applyBorder="1" applyAlignment="1" applyProtection="1">
      <alignment/>
      <protection/>
    </xf>
    <xf numFmtId="1" fontId="0" fillId="0" borderId="49" xfId="0" applyNumberFormat="1" applyFont="1" applyFill="1" applyBorder="1" applyAlignment="1" applyProtection="1">
      <alignment/>
      <protection locked="0"/>
    </xf>
    <xf numFmtId="1" fontId="0" fillId="0" borderId="59" xfId="0" applyNumberFormat="1" applyFont="1" applyFill="1" applyBorder="1" applyAlignment="1" applyProtection="1">
      <alignment vertical="top" wrapText="1"/>
      <protection locked="0"/>
    </xf>
    <xf numFmtId="1" fontId="0" fillId="0" borderId="64" xfId="0" applyNumberFormat="1" applyFont="1" applyFill="1" applyBorder="1" applyAlignment="1" applyProtection="1">
      <alignment vertical="top" wrapText="1"/>
      <protection locked="0"/>
    </xf>
    <xf numFmtId="1" fontId="3" fillId="0" borderId="63" xfId="0" applyNumberFormat="1" applyFont="1" applyFill="1" applyBorder="1" applyAlignment="1" applyProtection="1">
      <alignment vertical="top" wrapText="1"/>
      <protection/>
    </xf>
    <xf numFmtId="1" fontId="0" fillId="0" borderId="49" xfId="0" applyNumberFormat="1" applyFont="1" applyFill="1" applyBorder="1" applyAlignment="1" applyProtection="1">
      <alignment vertical="top" wrapText="1"/>
      <protection locked="0"/>
    </xf>
    <xf numFmtId="1" fontId="3" fillId="0" borderId="64" xfId="0" applyNumberFormat="1" applyFont="1" applyFill="1" applyBorder="1" applyAlignment="1" applyProtection="1">
      <alignment vertical="top" wrapText="1"/>
      <protection/>
    </xf>
    <xf numFmtId="1" fontId="0" fillId="0" borderId="63" xfId="0" applyNumberFormat="1" applyFont="1" applyFill="1" applyBorder="1" applyAlignment="1" applyProtection="1">
      <alignment vertical="top" wrapText="1"/>
      <protection locked="0"/>
    </xf>
    <xf numFmtId="49" fontId="3" fillId="0" borderId="50" xfId="0" applyNumberFormat="1" applyFont="1" applyFill="1" applyBorder="1" applyAlignment="1" applyProtection="1">
      <alignment horizontal="center" vertical="center" wrapText="1"/>
      <protection/>
    </xf>
    <xf numFmtId="49" fontId="3" fillId="0" borderId="52" xfId="0" applyNumberFormat="1" applyFont="1" applyFill="1" applyBorder="1" applyAlignment="1" applyProtection="1">
      <alignment horizontal="center"/>
      <protection/>
    </xf>
    <xf numFmtId="49" fontId="3" fillId="0" borderId="65" xfId="0" applyNumberFormat="1" applyFont="1" applyFill="1" applyBorder="1" applyAlignment="1" applyProtection="1">
      <alignment horizontal="center"/>
      <protection/>
    </xf>
    <xf numFmtId="49" fontId="3" fillId="0" borderId="77" xfId="0" applyNumberFormat="1" applyFont="1" applyFill="1" applyBorder="1" applyAlignment="1" applyProtection="1">
      <alignment horizontal="center"/>
      <protection/>
    </xf>
    <xf numFmtId="1" fontId="0" fillId="0" borderId="52" xfId="0" applyNumberFormat="1" applyFont="1" applyFill="1" applyBorder="1" applyAlignment="1" applyProtection="1">
      <alignment/>
      <protection locked="0"/>
    </xf>
    <xf numFmtId="1" fontId="0" fillId="0" borderId="65" xfId="0" applyNumberFormat="1" applyFont="1" applyFill="1" applyBorder="1" applyAlignment="1" applyProtection="1">
      <alignment/>
      <protection locked="0"/>
    </xf>
    <xf numFmtId="1" fontId="0" fillId="0" borderId="77" xfId="0" applyNumberFormat="1" applyFont="1" applyFill="1" applyBorder="1" applyAlignment="1" applyProtection="1">
      <alignment/>
      <protection locked="0"/>
    </xf>
    <xf numFmtId="1" fontId="3" fillId="0" borderId="37" xfId="0" applyNumberFormat="1" applyFont="1" applyFill="1" applyBorder="1" applyAlignment="1" applyProtection="1">
      <alignment/>
      <protection/>
    </xf>
    <xf numFmtId="1" fontId="0" fillId="0" borderId="52" xfId="0" applyNumberFormat="1" applyFont="1" applyFill="1" applyBorder="1" applyAlignment="1" applyProtection="1">
      <alignment/>
      <protection locked="0"/>
    </xf>
    <xf numFmtId="1" fontId="0" fillId="0" borderId="74" xfId="0" applyNumberFormat="1" applyFont="1" applyFill="1" applyBorder="1" applyAlignment="1" applyProtection="1">
      <alignment vertical="top" wrapText="1"/>
      <protection locked="0"/>
    </xf>
    <xf numFmtId="1" fontId="0" fillId="0" borderId="65" xfId="0" applyNumberFormat="1" applyFont="1" applyFill="1" applyBorder="1" applyAlignment="1" applyProtection="1">
      <alignment vertical="top" wrapText="1"/>
      <protection locked="0"/>
    </xf>
    <xf numFmtId="1" fontId="0" fillId="0" borderId="52" xfId="0" applyNumberFormat="1" applyFont="1" applyFill="1" applyBorder="1" applyAlignment="1" applyProtection="1">
      <alignment vertical="top" wrapText="1"/>
      <protection locked="0"/>
    </xf>
    <xf numFmtId="1" fontId="3" fillId="0" borderId="65" xfId="0" applyNumberFormat="1" applyFont="1" applyFill="1" applyBorder="1" applyAlignment="1" applyProtection="1">
      <alignment vertical="top" wrapText="1"/>
      <protection/>
    </xf>
    <xf numFmtId="1" fontId="0" fillId="0" borderId="77" xfId="0" applyNumberFormat="1" applyFont="1" applyFill="1" applyBorder="1" applyAlignment="1" applyProtection="1">
      <alignment vertical="top" wrapText="1"/>
      <protection locked="0"/>
    </xf>
    <xf numFmtId="0" fontId="7" fillId="0" borderId="77" xfId="0" applyFont="1" applyBorder="1" applyAlignment="1" applyProtection="1">
      <alignment vertical="justify"/>
      <protection/>
    </xf>
    <xf numFmtId="1" fontId="3" fillId="0" borderId="24" xfId="0" applyNumberFormat="1" applyFont="1" applyFill="1" applyBorder="1" applyAlignment="1" applyProtection="1">
      <alignment vertical="top" wrapText="1"/>
      <protection/>
    </xf>
    <xf numFmtId="1" fontId="3" fillId="0" borderId="25" xfId="0" applyNumberFormat="1" applyFont="1" applyFill="1" applyBorder="1" applyAlignment="1" applyProtection="1">
      <alignment vertical="top" wrapText="1"/>
      <protection/>
    </xf>
    <xf numFmtId="49" fontId="7" fillId="0" borderId="27" xfId="0" applyNumberFormat="1" applyFont="1" applyBorder="1" applyAlignment="1" applyProtection="1">
      <alignment horizontal="center"/>
      <protection/>
    </xf>
    <xf numFmtId="1" fontId="0" fillId="0" borderId="35" xfId="0" applyNumberFormat="1" applyFont="1" applyFill="1" applyBorder="1" applyAlignment="1" applyProtection="1">
      <alignment/>
      <protection locked="0"/>
    </xf>
    <xf numFmtId="1" fontId="0" fillId="0" borderId="34" xfId="0" applyNumberFormat="1" applyFont="1" applyFill="1" applyBorder="1" applyAlignment="1" applyProtection="1">
      <alignment/>
      <protection locked="0"/>
    </xf>
    <xf numFmtId="1" fontId="0" fillId="0" borderId="39" xfId="0" applyNumberFormat="1" applyFont="1" applyFill="1" applyBorder="1" applyAlignment="1" applyProtection="1">
      <alignment/>
      <protection locked="0"/>
    </xf>
    <xf numFmtId="1" fontId="0" fillId="0" borderId="28" xfId="0" applyNumberFormat="1" applyFont="1" applyFill="1" applyBorder="1" applyAlignment="1" applyProtection="1">
      <alignment/>
      <protection locked="0"/>
    </xf>
    <xf numFmtId="1" fontId="0" fillId="0" borderId="34" xfId="0" applyNumberFormat="1" applyFont="1" applyFill="1" applyBorder="1" applyAlignment="1" applyProtection="1">
      <alignment vertical="top" wrapText="1"/>
      <protection locked="0"/>
    </xf>
    <xf numFmtId="1" fontId="0" fillId="0" borderId="73" xfId="0" applyNumberFormat="1" applyFont="1" applyFill="1" applyBorder="1" applyAlignment="1" applyProtection="1">
      <alignment vertical="top" wrapText="1"/>
      <protection locked="0"/>
    </xf>
    <xf numFmtId="1" fontId="0" fillId="0" borderId="39" xfId="0" applyNumberFormat="1" applyFont="1" applyFill="1" applyBorder="1" applyAlignment="1" applyProtection="1">
      <alignment vertical="top" wrapText="1"/>
      <protection locked="0"/>
    </xf>
    <xf numFmtId="1" fontId="3" fillId="0" borderId="39" xfId="0" applyNumberFormat="1" applyFont="1" applyFill="1" applyBorder="1" applyAlignment="1" applyProtection="1">
      <alignment vertical="top" wrapText="1"/>
      <protection/>
    </xf>
    <xf numFmtId="1" fontId="0" fillId="0" borderId="28" xfId="0" applyNumberFormat="1" applyFont="1" applyFill="1" applyBorder="1" applyAlignment="1" applyProtection="1">
      <alignment vertical="top" wrapText="1"/>
      <protection locked="0"/>
    </xf>
    <xf numFmtId="0" fontId="7" fillId="0" borderId="28" xfId="0" applyFont="1" applyBorder="1" applyAlignment="1" applyProtection="1">
      <alignment vertical="justify"/>
      <protection/>
    </xf>
    <xf numFmtId="1" fontId="0" fillId="0" borderId="38" xfId="0" applyNumberFormat="1" applyFont="1" applyFill="1" applyBorder="1" applyAlignment="1" applyProtection="1">
      <alignment/>
      <protection locked="0"/>
    </xf>
    <xf numFmtId="0" fontId="7" fillId="0" borderId="63" xfId="0" applyFont="1" applyBorder="1" applyAlignment="1" applyProtection="1">
      <alignment vertical="justify"/>
      <protection/>
    </xf>
    <xf numFmtId="49" fontId="7" fillId="37" borderId="49" xfId="0" applyNumberFormat="1" applyFont="1" applyFill="1" applyBorder="1" applyAlignment="1" applyProtection="1">
      <alignment horizontal="center"/>
      <protection/>
    </xf>
    <xf numFmtId="1" fontId="0" fillId="0" borderId="49" xfId="0" applyNumberFormat="1" applyFont="1" applyFill="1" applyBorder="1" applyAlignment="1" applyProtection="1">
      <alignment wrapText="1"/>
      <protection locked="0"/>
    </xf>
    <xf numFmtId="1" fontId="0" fillId="0" borderId="59" xfId="0" applyNumberFormat="1" applyFont="1" applyFill="1" applyBorder="1" applyAlignment="1" applyProtection="1">
      <alignment wrapText="1"/>
      <protection locked="0"/>
    </xf>
    <xf numFmtId="1" fontId="0" fillId="0" borderId="64" xfId="0" applyNumberFormat="1" applyFont="1" applyFill="1" applyBorder="1" applyAlignment="1" applyProtection="1">
      <alignment wrapText="1"/>
      <protection locked="0"/>
    </xf>
    <xf numFmtId="1" fontId="3" fillId="0" borderId="64" xfId="0" applyNumberFormat="1" applyFont="1" applyFill="1" applyBorder="1" applyAlignment="1" applyProtection="1">
      <alignment wrapText="1"/>
      <protection/>
    </xf>
    <xf numFmtId="1" fontId="0" fillId="0" borderId="63" xfId="0" applyNumberFormat="1" applyFont="1" applyFill="1" applyBorder="1" applyAlignment="1" applyProtection="1">
      <alignment wrapText="1"/>
      <protection locked="0"/>
    </xf>
    <xf numFmtId="0" fontId="7" fillId="0" borderId="63" xfId="0" applyFont="1" applyBorder="1" applyAlignment="1" applyProtection="1">
      <alignment horizontal="justify" vertical="justify"/>
      <protection/>
    </xf>
    <xf numFmtId="1" fontId="0" fillId="0" borderId="38" xfId="0" applyNumberFormat="1" applyFont="1" applyFill="1" applyBorder="1" applyAlignment="1" applyProtection="1">
      <alignment horizontal="right"/>
      <protection locked="0"/>
    </xf>
    <xf numFmtId="1" fontId="0" fillId="0" borderId="49" xfId="0" applyNumberFormat="1" applyFont="1" applyFill="1" applyBorder="1" applyAlignment="1" applyProtection="1">
      <alignment horizontal="right"/>
      <protection locked="0"/>
    </xf>
    <xf numFmtId="1" fontId="0" fillId="0" borderId="64" xfId="0" applyNumberFormat="1" applyFont="1" applyFill="1" applyBorder="1" applyAlignment="1" applyProtection="1">
      <alignment horizontal="right"/>
      <protection locked="0"/>
    </xf>
    <xf numFmtId="1" fontId="0" fillId="0" borderId="63" xfId="0" applyNumberFormat="1" applyFont="1" applyFill="1" applyBorder="1" applyAlignment="1" applyProtection="1">
      <alignment horizontal="right"/>
      <protection locked="0"/>
    </xf>
    <xf numFmtId="1" fontId="0" fillId="0" borderId="49" xfId="0" applyNumberFormat="1" applyFont="1" applyFill="1" applyBorder="1" applyAlignment="1" applyProtection="1">
      <alignment horizontal="right" vertical="top" wrapText="1"/>
      <protection locked="0"/>
    </xf>
    <xf numFmtId="1" fontId="0" fillId="0" borderId="59" xfId="0" applyNumberFormat="1" applyFont="1" applyFill="1" applyBorder="1" applyAlignment="1" applyProtection="1">
      <alignment horizontal="right" vertical="top" wrapText="1"/>
      <protection locked="0"/>
    </xf>
    <xf numFmtId="1" fontId="0" fillId="0" borderId="64" xfId="0" applyNumberFormat="1" applyFont="1" applyFill="1" applyBorder="1" applyAlignment="1" applyProtection="1">
      <alignment horizontal="right" vertical="top" wrapText="1"/>
      <protection locked="0"/>
    </xf>
    <xf numFmtId="1" fontId="3" fillId="0" borderId="64" xfId="0" applyNumberFormat="1" applyFont="1" applyFill="1" applyBorder="1" applyAlignment="1" applyProtection="1">
      <alignment horizontal="right" vertical="top" wrapText="1"/>
      <protection/>
    </xf>
    <xf numFmtId="1" fontId="0" fillId="0" borderId="63" xfId="0" applyNumberFormat="1" applyFont="1" applyFill="1" applyBorder="1" applyAlignment="1" applyProtection="1">
      <alignment horizontal="right" vertical="top" wrapText="1"/>
      <protection locked="0"/>
    </xf>
    <xf numFmtId="49" fontId="7" fillId="0" borderId="34" xfId="0" applyNumberFormat="1" applyFont="1" applyBorder="1" applyAlignment="1" applyProtection="1">
      <alignment horizontal="center" vertical="top" wrapText="1"/>
      <protection/>
    </xf>
    <xf numFmtId="0" fontId="7" fillId="0" borderId="68" xfId="0" applyFont="1" applyBorder="1" applyAlignment="1" applyProtection="1">
      <alignment vertical="top" wrapText="1"/>
      <protection/>
    </xf>
    <xf numFmtId="49" fontId="7" fillId="0" borderId="49" xfId="0" applyNumberFormat="1" applyFont="1" applyBorder="1" applyAlignment="1" applyProtection="1">
      <alignment horizontal="center" vertical="top" wrapText="1"/>
      <protection/>
    </xf>
    <xf numFmtId="49" fontId="7" fillId="37" borderId="49" xfId="0" applyNumberFormat="1" applyFont="1" applyFill="1" applyBorder="1" applyAlignment="1" applyProtection="1">
      <alignment horizontal="center" vertical="top" wrapText="1"/>
      <protection/>
    </xf>
    <xf numFmtId="0" fontId="7" fillId="0" borderId="68" xfId="0" applyFont="1" applyBorder="1" applyAlignment="1" applyProtection="1">
      <alignment vertical="justify" wrapText="1"/>
      <protection/>
    </xf>
    <xf numFmtId="0" fontId="7" fillId="37" borderId="50" xfId="0" applyFont="1" applyFill="1" applyBorder="1" applyAlignment="1" applyProtection="1">
      <alignment horizontal="center" vertical="top" wrapText="1"/>
      <protection/>
    </xf>
    <xf numFmtId="0" fontId="7" fillId="37" borderId="78" xfId="0" applyFont="1" applyFill="1" applyBorder="1" applyAlignment="1" applyProtection="1">
      <alignment horizontal="center" vertical="top" wrapText="1"/>
      <protection/>
    </xf>
    <xf numFmtId="0" fontId="7" fillId="37" borderId="55" xfId="0" applyFont="1" applyFill="1" applyBorder="1" applyAlignment="1" applyProtection="1">
      <alignment horizontal="center" vertical="top" wrapText="1"/>
      <protection/>
    </xf>
    <xf numFmtId="0" fontId="7" fillId="37" borderId="77" xfId="0" applyFont="1" applyFill="1" applyBorder="1" applyAlignment="1" applyProtection="1">
      <alignment horizontal="center" vertical="top" wrapText="1"/>
      <protection/>
    </xf>
    <xf numFmtId="0" fontId="7" fillId="37" borderId="65" xfId="0" applyFont="1" applyFill="1" applyBorder="1" applyAlignment="1" applyProtection="1">
      <alignment horizontal="center" vertical="top" wrapText="1"/>
      <protection/>
    </xf>
    <xf numFmtId="0" fontId="7" fillId="0" borderId="49" xfId="0" applyFont="1" applyBorder="1" applyAlignment="1" applyProtection="1">
      <alignment horizontal="center" vertical="top" wrapText="1"/>
      <protection/>
    </xf>
    <xf numFmtId="0" fontId="7" fillId="0" borderId="68" xfId="0" applyFont="1" applyBorder="1" applyAlignment="1" applyProtection="1">
      <alignment horizontal="center" vertical="top" wrapText="1"/>
      <protection/>
    </xf>
    <xf numFmtId="0" fontId="7" fillId="0" borderId="64" xfId="0" applyFont="1" applyBorder="1" applyAlignment="1" applyProtection="1">
      <alignment vertical="center" wrapText="1"/>
      <protection/>
    </xf>
    <xf numFmtId="0" fontId="7" fillId="0" borderId="74" xfId="0" applyFont="1" applyBorder="1" applyAlignment="1" applyProtection="1">
      <alignment horizontal="center" vertical="center" wrapText="1"/>
      <protection/>
    </xf>
    <xf numFmtId="0" fontId="7" fillId="0" borderId="47" xfId="0" applyFont="1" applyBorder="1" applyAlignment="1" applyProtection="1">
      <alignment vertical="center" wrapText="1"/>
      <protection/>
    </xf>
    <xf numFmtId="0" fontId="7" fillId="35" borderId="5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36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locked="0"/>
    </xf>
    <xf numFmtId="0" fontId="11" fillId="0" borderId="0" xfId="0" applyFont="1" applyFill="1" applyAlignment="1" applyProtection="1">
      <alignment/>
      <protection locked="0"/>
    </xf>
    <xf numFmtId="14" fontId="10" fillId="0" borderId="0" xfId="0" applyNumberFormat="1" applyFont="1" applyFill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1" fontId="3" fillId="0" borderId="0" xfId="0" applyNumberFormat="1" applyFont="1" applyBorder="1" applyAlignment="1" applyProtection="1">
      <alignment vertical="top" wrapText="1"/>
      <protection locked="0"/>
    </xf>
    <xf numFmtId="1" fontId="3" fillId="0" borderId="64" xfId="0" applyNumberFormat="1" applyFont="1" applyBorder="1" applyAlignment="1" applyProtection="1">
      <alignment vertical="top" wrapText="1"/>
      <protection locked="0"/>
    </xf>
    <xf numFmtId="0" fontId="0" fillId="0" borderId="64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/>
      <protection/>
    </xf>
    <xf numFmtId="1" fontId="3" fillId="37" borderId="25" xfId="0" applyNumberFormat="1" applyFont="1" applyFill="1" applyBorder="1" applyAlignment="1" applyProtection="1">
      <alignment horizontal="right"/>
      <protection/>
    </xf>
    <xf numFmtId="49" fontId="0" fillId="0" borderId="27" xfId="0" applyNumberFormat="1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/>
      <protection/>
    </xf>
    <xf numFmtId="1" fontId="0" fillId="0" borderId="39" xfId="0" applyNumberFormat="1" applyFont="1" applyFill="1" applyBorder="1" applyAlignment="1" applyProtection="1">
      <alignment horizontal="right"/>
      <protection locked="0"/>
    </xf>
    <xf numFmtId="1" fontId="0" fillId="0" borderId="28" xfId="0" applyNumberFormat="1" applyFont="1" applyFill="1" applyBorder="1" applyAlignment="1" applyProtection="1">
      <alignment horizontal="right"/>
      <protection locked="0"/>
    </xf>
    <xf numFmtId="1" fontId="3" fillId="37" borderId="38" xfId="0" applyNumberFormat="1" applyFont="1" applyFill="1" applyBorder="1" applyAlignment="1" applyProtection="1">
      <alignment horizontal="right"/>
      <protection/>
    </xf>
    <xf numFmtId="1" fontId="0" fillId="0" borderId="34" xfId="0" applyNumberFormat="1" applyFont="1" applyFill="1" applyBorder="1" applyAlignment="1" applyProtection="1">
      <alignment horizontal="right"/>
      <protection locked="0"/>
    </xf>
    <xf numFmtId="1" fontId="3" fillId="37" borderId="63" xfId="0" applyNumberFormat="1" applyFont="1" applyFill="1" applyBorder="1" applyAlignment="1" applyProtection="1">
      <alignment horizontal="right"/>
      <protection/>
    </xf>
    <xf numFmtId="49" fontId="0" fillId="0" borderId="34" xfId="0" applyNumberFormat="1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/>
      <protection locked="0"/>
    </xf>
    <xf numFmtId="49" fontId="0" fillId="0" borderId="49" xfId="0" applyNumberFormat="1" applyFont="1" applyBorder="1" applyAlignment="1" applyProtection="1">
      <alignment horizontal="center"/>
      <protection/>
    </xf>
    <xf numFmtId="0" fontId="0" fillId="0" borderId="63" xfId="0" applyFont="1" applyBorder="1" applyAlignment="1" applyProtection="1">
      <alignment/>
      <protection locked="0"/>
    </xf>
    <xf numFmtId="0" fontId="0" fillId="0" borderId="49" xfId="0" applyFont="1" applyBorder="1" applyAlignment="1" applyProtection="1">
      <alignment horizontal="center"/>
      <protection/>
    </xf>
    <xf numFmtId="0" fontId="0" fillId="0" borderId="63" xfId="0" applyFont="1" applyBorder="1" applyAlignment="1" applyProtection="1">
      <alignment horizontal="center"/>
      <protection/>
    </xf>
    <xf numFmtId="0" fontId="0" fillId="0" borderId="38" xfId="0" applyFont="1" applyBorder="1" applyAlignment="1" applyProtection="1">
      <alignment horizontal="center"/>
      <protection/>
    </xf>
    <xf numFmtId="0" fontId="0" fillId="36" borderId="0" xfId="0" applyFont="1" applyFill="1" applyAlignment="1" applyProtection="1">
      <alignment/>
      <protection locked="0"/>
    </xf>
    <xf numFmtId="0" fontId="0" fillId="35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38" borderId="36" xfId="0" applyFill="1" applyBorder="1" applyAlignment="1">
      <alignment/>
    </xf>
    <xf numFmtId="0" fontId="0" fillId="38" borderId="40" xfId="0" applyFill="1" applyBorder="1" applyAlignment="1">
      <alignment/>
    </xf>
    <xf numFmtId="0" fontId="0" fillId="38" borderId="45" xfId="0" applyFill="1" applyBorder="1" applyAlignment="1">
      <alignment/>
    </xf>
    <xf numFmtId="0" fontId="0" fillId="0" borderId="36" xfId="0" applyBorder="1" applyAlignment="1">
      <alignment/>
    </xf>
    <xf numFmtId="0" fontId="0" fillId="0" borderId="40" xfId="0" applyBorder="1" applyAlignment="1">
      <alignment/>
    </xf>
    <xf numFmtId="0" fontId="0" fillId="38" borderId="29" xfId="0" applyFill="1" applyBorder="1" applyAlignment="1">
      <alignment/>
    </xf>
    <xf numFmtId="0" fontId="0" fillId="38" borderId="60" xfId="0" applyFill="1" applyBorder="1" applyAlignment="1">
      <alignment/>
    </xf>
    <xf numFmtId="0" fontId="0" fillId="38" borderId="45" xfId="0" applyFont="1" applyFill="1" applyBorder="1" applyAlignment="1" applyProtection="1">
      <alignment vertical="center" wrapText="1"/>
      <protection/>
    </xf>
    <xf numFmtId="0" fontId="0" fillId="0" borderId="33" xfId="0" applyBorder="1" applyAlignment="1">
      <alignment/>
    </xf>
    <xf numFmtId="0" fontId="0" fillId="0" borderId="19" xfId="0" applyBorder="1" applyAlignment="1">
      <alignment/>
    </xf>
    <xf numFmtId="0" fontId="0" fillId="38" borderId="49" xfId="0" applyFill="1" applyBorder="1" applyAlignment="1">
      <alignment/>
    </xf>
    <xf numFmtId="0" fontId="0" fillId="38" borderId="64" xfId="0" applyFill="1" applyBorder="1" applyAlignment="1">
      <alignment/>
    </xf>
    <xf numFmtId="0" fontId="0" fillId="38" borderId="48" xfId="0" applyFill="1" applyBorder="1" applyAlignment="1">
      <alignment/>
    </xf>
    <xf numFmtId="0" fontId="0" fillId="0" borderId="49" xfId="0" applyBorder="1" applyAlignment="1">
      <alignment/>
    </xf>
    <xf numFmtId="0" fontId="0" fillId="38" borderId="63" xfId="0" applyFill="1" applyBorder="1" applyAlignment="1">
      <alignment/>
    </xf>
    <xf numFmtId="0" fontId="0" fillId="38" borderId="59" xfId="0" applyFill="1" applyBorder="1" applyAlignment="1">
      <alignment/>
    </xf>
    <xf numFmtId="0" fontId="0" fillId="38" borderId="48" xfId="0" applyFont="1" applyFill="1" applyBorder="1" applyAlignment="1" applyProtection="1">
      <alignment vertical="center" wrapText="1"/>
      <protection/>
    </xf>
    <xf numFmtId="0" fontId="0" fillId="0" borderId="38" xfId="0" applyBorder="1" applyAlignment="1">
      <alignment/>
    </xf>
    <xf numFmtId="0" fontId="0" fillId="0" borderId="68" xfId="0" applyBorder="1" applyAlignment="1">
      <alignment/>
    </xf>
    <xf numFmtId="0" fontId="0" fillId="0" borderId="64" xfId="0" applyFont="1" applyBorder="1" applyAlignment="1" applyProtection="1">
      <alignment vertical="center" wrapText="1"/>
      <protection/>
    </xf>
    <xf numFmtId="0" fontId="0" fillId="38" borderId="49" xfId="0" applyFont="1" applyFill="1" applyBorder="1" applyAlignment="1" applyProtection="1">
      <alignment vertical="center" wrapText="1"/>
      <protection/>
    </xf>
    <xf numFmtId="0" fontId="0" fillId="38" borderId="64" xfId="0" applyFont="1" applyFill="1" applyBorder="1" applyAlignment="1" applyProtection="1">
      <alignment vertical="center" wrapText="1"/>
      <protection/>
    </xf>
    <xf numFmtId="0" fontId="0" fillId="38" borderId="63" xfId="0" applyFont="1" applyFill="1" applyBorder="1" applyAlignment="1" applyProtection="1">
      <alignment vertical="center" wrapText="1"/>
      <protection/>
    </xf>
    <xf numFmtId="0" fontId="0" fillId="38" borderId="59" xfId="0" applyFont="1" applyFill="1" applyBorder="1" applyAlignment="1" applyProtection="1">
      <alignment vertical="center" wrapText="1"/>
      <protection/>
    </xf>
    <xf numFmtId="0" fontId="3" fillId="38" borderId="38" xfId="0" applyFont="1" applyFill="1" applyBorder="1" applyAlignment="1">
      <alignment horizontal="left" vertical="center" wrapText="1"/>
    </xf>
    <xf numFmtId="0" fontId="3" fillId="38" borderId="83" xfId="0" applyFont="1" applyFill="1" applyBorder="1" applyAlignment="1">
      <alignment horizontal="left" vertical="center" wrapText="1"/>
    </xf>
    <xf numFmtId="0" fontId="0" fillId="38" borderId="49" xfId="0" applyFill="1" applyBorder="1" applyAlignment="1">
      <alignment vertical="center" wrapText="1"/>
    </xf>
    <xf numFmtId="0" fontId="0" fillId="38" borderId="64" xfId="0" applyFill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38" borderId="59" xfId="0" applyFill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0" fillId="38" borderId="40" xfId="0" applyFont="1" applyFill="1" applyBorder="1" applyAlignment="1" applyProtection="1">
      <alignment vertical="center" wrapText="1"/>
      <protection/>
    </xf>
    <xf numFmtId="0" fontId="0" fillId="0" borderId="45" xfId="0" applyBorder="1" applyAlignment="1">
      <alignment/>
    </xf>
    <xf numFmtId="0" fontId="0" fillId="0" borderId="48" xfId="0" applyBorder="1" applyAlignment="1">
      <alignment/>
    </xf>
    <xf numFmtId="0" fontId="0" fillId="0" borderId="38" xfId="0" applyBorder="1" applyAlignment="1">
      <alignment vertical="center" wrapText="1"/>
    </xf>
    <xf numFmtId="0" fontId="3" fillId="38" borderId="48" xfId="0" applyFont="1" applyFill="1" applyBorder="1" applyAlignment="1">
      <alignment horizontal="left" vertical="center" wrapText="1"/>
    </xf>
    <xf numFmtId="0" fontId="3" fillId="0" borderId="49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8" fillId="38" borderId="64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76" xfId="0" applyBorder="1" applyAlignment="1">
      <alignment/>
    </xf>
    <xf numFmtId="0" fontId="0" fillId="38" borderId="29" xfId="0" applyFont="1" applyFill="1" applyBorder="1" applyAlignment="1" applyProtection="1">
      <alignment vertical="center" wrapText="1"/>
      <protection/>
    </xf>
    <xf numFmtId="0" fontId="0" fillId="0" borderId="20" xfId="0" applyBorder="1" applyAlignment="1">
      <alignment/>
    </xf>
    <xf numFmtId="0" fontId="0" fillId="0" borderId="72" xfId="0" applyBorder="1" applyAlignment="1">
      <alignment/>
    </xf>
    <xf numFmtId="0" fontId="0" fillId="0" borderId="67" xfId="0" applyBorder="1" applyAlignment="1">
      <alignment/>
    </xf>
    <xf numFmtId="0" fontId="0" fillId="0" borderId="38" xfId="0" applyFill="1" applyBorder="1" applyAlignment="1">
      <alignment/>
    </xf>
    <xf numFmtId="0" fontId="0" fillId="0" borderId="15" xfId="0" applyFill="1" applyBorder="1" applyAlignment="1">
      <alignment/>
    </xf>
    <xf numFmtId="0" fontId="3" fillId="38" borderId="50" xfId="0" applyFont="1" applyFill="1" applyBorder="1" applyAlignment="1">
      <alignment horizontal="left" vertical="center" wrapText="1"/>
    </xf>
    <xf numFmtId="0" fontId="0" fillId="0" borderId="64" xfId="0" applyFill="1" applyBorder="1" applyAlignment="1">
      <alignment vertical="center" wrapText="1"/>
    </xf>
    <xf numFmtId="0" fontId="0" fillId="0" borderId="79" xfId="0" applyBorder="1" applyAlignment="1">
      <alignment vertical="center" wrapText="1"/>
    </xf>
    <xf numFmtId="0" fontId="0" fillId="0" borderId="48" xfId="0" applyFont="1" applyBorder="1" applyAlignment="1" applyProtection="1">
      <alignment vertical="center" wrapText="1"/>
      <protection/>
    </xf>
    <xf numFmtId="0" fontId="17" fillId="0" borderId="0" xfId="0" applyFont="1" applyAlignment="1">
      <alignment horizontal="justify"/>
    </xf>
    <xf numFmtId="3" fontId="0" fillId="0" borderId="0" xfId="0" applyNumberFormat="1" applyAlignment="1">
      <alignment/>
    </xf>
    <xf numFmtId="14" fontId="3" fillId="0" borderId="0" xfId="0" applyNumberFormat="1" applyFont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38" borderId="64" xfId="0" applyFont="1" applyFill="1" applyBorder="1" applyAlignment="1" applyProtection="1">
      <alignment vertical="center" wrapText="1"/>
      <protection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84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2" fillId="33" borderId="58" xfId="0" applyFont="1" applyFill="1" applyBorder="1" applyAlignment="1">
      <alignment horizontal="center" vertical="center" wrapText="1"/>
    </xf>
    <xf numFmtId="0" fontId="2" fillId="33" borderId="69" xfId="0" applyFont="1" applyFill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6" fillId="33" borderId="71" xfId="0" applyFont="1" applyFill="1" applyBorder="1" applyAlignment="1">
      <alignment horizontal="center" vertical="center" wrapText="1"/>
    </xf>
    <xf numFmtId="0" fontId="6" fillId="33" borderId="6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2" fillId="33" borderId="71" xfId="0" applyFont="1" applyFill="1" applyBorder="1" applyAlignment="1">
      <alignment horizontal="center" vertical="center" wrapText="1"/>
    </xf>
    <xf numFmtId="0" fontId="2" fillId="33" borderId="68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8" fillId="0" borderId="37" xfId="0" applyFont="1" applyBorder="1" applyAlignment="1" applyProtection="1">
      <alignment horizontal="center" vertical="center" textRotation="90" wrapText="1"/>
      <protection/>
    </xf>
    <xf numFmtId="0" fontId="8" fillId="0" borderId="38" xfId="0" applyFont="1" applyBorder="1" applyAlignment="1" applyProtection="1">
      <alignment horizontal="center" vertical="center" textRotation="90" wrapText="1"/>
      <protection/>
    </xf>
    <xf numFmtId="0" fontId="8" fillId="0" borderId="33" xfId="0" applyFont="1" applyBorder="1" applyAlignment="1" applyProtection="1">
      <alignment horizontal="center" vertical="center" textRotation="90" wrapText="1"/>
      <protection/>
    </xf>
    <xf numFmtId="0" fontId="8" fillId="0" borderId="59" xfId="0" applyFont="1" applyBorder="1" applyAlignment="1" applyProtection="1">
      <alignment horizontal="center" vertical="center" wrapText="1"/>
      <protection locked="0"/>
    </xf>
    <xf numFmtId="0" fontId="8" fillId="0" borderId="67" xfId="0" applyFont="1" applyBorder="1" applyAlignment="1" applyProtection="1">
      <alignment horizontal="center" vertical="center" wrapText="1"/>
      <protection locked="0"/>
    </xf>
    <xf numFmtId="0" fontId="8" fillId="35" borderId="22" xfId="0" applyFont="1" applyFill="1" applyBorder="1" applyAlignment="1" applyProtection="1">
      <alignment horizontal="center" vertical="center" textRotation="90" wrapText="1"/>
      <protection/>
    </xf>
    <xf numFmtId="0" fontId="8" fillId="35" borderId="43" xfId="0" applyFont="1" applyFill="1" applyBorder="1" applyAlignment="1" applyProtection="1">
      <alignment horizontal="center" vertical="center" textRotation="90" wrapText="1"/>
      <protection/>
    </xf>
    <xf numFmtId="0" fontId="8" fillId="35" borderId="41" xfId="0" applyFont="1" applyFill="1" applyBorder="1" applyAlignment="1" applyProtection="1">
      <alignment horizontal="center" vertical="center" textRotation="90" wrapText="1"/>
      <protection/>
    </xf>
    <xf numFmtId="0" fontId="7" fillId="0" borderId="39" xfId="0" applyFont="1" applyBorder="1" applyAlignment="1" applyProtection="1">
      <alignment horizontal="center" vertical="center" textRotation="90" wrapText="1"/>
      <protection/>
    </xf>
    <xf numFmtId="0" fontId="7" fillId="0" borderId="43" xfId="0" applyFont="1" applyBorder="1" applyAlignment="1" applyProtection="1">
      <alignment horizontal="center" vertical="center" textRotation="90" wrapText="1"/>
      <protection/>
    </xf>
    <xf numFmtId="0" fontId="7" fillId="0" borderId="41" xfId="0" applyFont="1" applyBorder="1" applyAlignment="1" applyProtection="1">
      <alignment horizontal="center" vertical="center" textRotation="90" wrapText="1"/>
      <protection/>
    </xf>
    <xf numFmtId="0" fontId="7" fillId="0" borderId="34" xfId="0" applyFont="1" applyBorder="1" applyAlignment="1" applyProtection="1">
      <alignment horizontal="center" vertical="center" textRotation="90" wrapText="1"/>
      <protection/>
    </xf>
    <xf numFmtId="0" fontId="7" fillId="0" borderId="56" xfId="0" applyFont="1" applyBorder="1" applyAlignment="1" applyProtection="1">
      <alignment horizontal="center" vertical="center" textRotation="90" wrapText="1"/>
      <protection/>
    </xf>
    <xf numFmtId="0" fontId="7" fillId="0" borderId="42" xfId="0" applyFont="1" applyBorder="1" applyAlignment="1" applyProtection="1">
      <alignment horizontal="center" vertical="center" textRotation="90" wrapText="1"/>
      <protection/>
    </xf>
    <xf numFmtId="0" fontId="7" fillId="0" borderId="59" xfId="0" applyFont="1" applyBorder="1" applyAlignment="1" applyProtection="1">
      <alignment horizontal="center" vertical="center" wrapText="1"/>
      <protection locked="0"/>
    </xf>
    <xf numFmtId="0" fontId="7" fillId="0" borderId="72" xfId="0" applyFont="1" applyBorder="1" applyAlignment="1" applyProtection="1">
      <alignment horizontal="center" vertical="center" wrapText="1"/>
      <protection locked="0"/>
    </xf>
    <xf numFmtId="0" fontId="7" fillId="0" borderId="67" xfId="0" applyFont="1" applyBorder="1" applyAlignment="1" applyProtection="1">
      <alignment horizontal="center" vertical="center" wrapText="1"/>
      <protection locked="0"/>
    </xf>
    <xf numFmtId="0" fontId="8" fillId="35" borderId="28" xfId="0" applyFont="1" applyFill="1" applyBorder="1" applyAlignment="1" applyProtection="1">
      <alignment horizontal="center" vertical="center" textRotation="90" wrapText="1"/>
      <protection/>
    </xf>
    <xf numFmtId="0" fontId="8" fillId="35" borderId="57" xfId="0" applyFont="1" applyFill="1" applyBorder="1" applyAlignment="1" applyProtection="1">
      <alignment horizontal="center" vertical="center" textRotation="90" wrapText="1"/>
      <protection/>
    </xf>
    <xf numFmtId="0" fontId="8" fillId="35" borderId="84" xfId="0" applyFont="1" applyFill="1" applyBorder="1" applyAlignment="1" applyProtection="1">
      <alignment horizontal="center" vertical="center" textRotation="90" wrapText="1"/>
      <protection/>
    </xf>
    <xf numFmtId="0" fontId="7" fillId="0" borderId="22" xfId="0" applyFont="1" applyBorder="1" applyAlignment="1" applyProtection="1">
      <alignment horizontal="center" vertical="center" textRotation="90" wrapText="1"/>
      <protection/>
    </xf>
    <xf numFmtId="0" fontId="8" fillId="0" borderId="71" xfId="0" applyFont="1" applyBorder="1" applyAlignment="1" applyProtection="1">
      <alignment horizontal="center" vertical="center" wrapText="1"/>
      <protection/>
    </xf>
    <xf numFmtId="0" fontId="8" fillId="0" borderId="70" xfId="0" applyFont="1" applyBorder="1" applyAlignment="1" applyProtection="1">
      <alignment horizontal="center" vertical="center" wrapText="1"/>
      <protection/>
    </xf>
    <xf numFmtId="0" fontId="8" fillId="0" borderId="69" xfId="0" applyFont="1" applyBorder="1" applyAlignment="1" applyProtection="1">
      <alignment horizontal="center" vertical="center" wrapText="1"/>
      <protection/>
    </xf>
    <xf numFmtId="0" fontId="7" fillId="0" borderId="39" xfId="0" applyFont="1" applyFill="1" applyBorder="1" applyAlignment="1" applyProtection="1">
      <alignment horizontal="center" vertical="center" textRotation="90" wrapText="1"/>
      <protection/>
    </xf>
    <xf numFmtId="0" fontId="7" fillId="0" borderId="43" xfId="0" applyFont="1" applyFill="1" applyBorder="1" applyAlignment="1" applyProtection="1">
      <alignment horizontal="center" vertical="center" textRotation="90" wrapText="1"/>
      <protection/>
    </xf>
    <xf numFmtId="0" fontId="7" fillId="0" borderId="41" xfId="0" applyFont="1" applyFill="1" applyBorder="1" applyAlignment="1" applyProtection="1">
      <alignment horizontal="center" vertical="center" textRotation="90" wrapText="1"/>
      <protection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 locked="0"/>
    </xf>
    <xf numFmtId="0" fontId="7" fillId="0" borderId="66" xfId="0" applyFont="1" applyBorder="1" applyAlignment="1" applyProtection="1">
      <alignment horizontal="center" vertical="center" textRotation="90" wrapText="1"/>
      <protection/>
    </xf>
    <xf numFmtId="0" fontId="7" fillId="0" borderId="31" xfId="0" applyFont="1" applyBorder="1" applyAlignment="1" applyProtection="1">
      <alignment horizontal="center" vertical="center" textRotation="90" wrapText="1"/>
      <protection/>
    </xf>
    <xf numFmtId="0" fontId="7" fillId="0" borderId="32" xfId="0" applyFont="1" applyBorder="1" applyAlignment="1" applyProtection="1">
      <alignment horizontal="center" vertical="center" textRotation="90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57" xfId="0" applyFont="1" applyBorder="1" applyAlignment="1" applyProtection="1">
      <alignment horizontal="center" vertical="center" wrapText="1"/>
      <protection/>
    </xf>
    <xf numFmtId="0" fontId="7" fillId="0" borderId="84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textRotation="90" wrapText="1"/>
      <protection/>
    </xf>
    <xf numFmtId="0" fontId="7" fillId="0" borderId="21" xfId="0" applyFont="1" applyBorder="1" applyAlignment="1" applyProtection="1">
      <alignment horizontal="center" vertical="center" textRotation="90" wrapText="1"/>
      <protection/>
    </xf>
    <xf numFmtId="0" fontId="7" fillId="0" borderId="57" xfId="0" applyFont="1" applyBorder="1" applyAlignment="1" applyProtection="1">
      <alignment horizontal="center" vertical="center" textRotation="90" wrapText="1"/>
      <protection/>
    </xf>
    <xf numFmtId="0" fontId="7" fillId="0" borderId="84" xfId="0" applyFont="1" applyBorder="1" applyAlignment="1" applyProtection="1">
      <alignment horizontal="center" vertical="center" textRotation="90" wrapText="1"/>
      <protection/>
    </xf>
    <xf numFmtId="0" fontId="7" fillId="0" borderId="37" xfId="0" applyFont="1" applyBorder="1" applyAlignment="1" applyProtection="1">
      <alignment horizontal="center" vertical="center" textRotation="90" wrapText="1"/>
      <protection/>
    </xf>
    <xf numFmtId="0" fontId="7" fillId="0" borderId="38" xfId="0" applyFont="1" applyBorder="1" applyAlignment="1" applyProtection="1">
      <alignment horizontal="center" vertical="center" textRotation="90" wrapText="1"/>
      <protection/>
    </xf>
    <xf numFmtId="0" fontId="7" fillId="0" borderId="33" xfId="0" applyFont="1" applyBorder="1" applyAlignment="1" applyProtection="1">
      <alignment horizontal="center" vertical="center" textRotation="90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57" xfId="0" applyFont="1" applyBorder="1" applyAlignment="1" applyProtection="1">
      <alignment horizontal="center" vertical="center" wrapText="1"/>
      <protection/>
    </xf>
    <xf numFmtId="0" fontId="3" fillId="0" borderId="77" xfId="0" applyFont="1" applyBorder="1" applyAlignment="1" applyProtection="1">
      <alignment horizontal="center" vertical="center" wrapText="1"/>
      <protection/>
    </xf>
    <xf numFmtId="0" fontId="0" fillId="0" borderId="85" xfId="0" applyFont="1" applyBorder="1" applyAlignment="1" applyProtection="1">
      <alignment horizontal="center" vertical="center" textRotation="90" wrapText="1"/>
      <protection/>
    </xf>
    <xf numFmtId="0" fontId="0" fillId="0" borderId="44" xfId="0" applyFont="1" applyBorder="1" applyAlignment="1" applyProtection="1">
      <alignment horizontal="center" vertical="center" textRotation="90" wrapText="1"/>
      <protection/>
    </xf>
    <xf numFmtId="0" fontId="0" fillId="0" borderId="74" xfId="0" applyFont="1" applyBorder="1" applyAlignment="1" applyProtection="1">
      <alignment horizontal="center" vertical="center" textRotation="90" wrapText="1"/>
      <protection/>
    </xf>
    <xf numFmtId="0" fontId="0" fillId="0" borderId="61" xfId="0" applyFont="1" applyBorder="1" applyAlignment="1" applyProtection="1">
      <alignment horizontal="center" vertical="center" textRotation="90" wrapText="1"/>
      <protection/>
    </xf>
    <xf numFmtId="0" fontId="0" fillId="0" borderId="63" xfId="0" applyFont="1" applyBorder="1" applyAlignment="1" applyProtection="1">
      <alignment horizontal="center" vertical="center" textRotation="90" wrapText="1"/>
      <protection/>
    </xf>
    <xf numFmtId="0" fontId="0" fillId="0" borderId="62" xfId="0" applyFont="1" applyFill="1" applyBorder="1" applyAlignment="1" applyProtection="1">
      <alignment horizontal="center" vertical="center" textRotation="90" wrapText="1"/>
      <protection/>
    </xf>
    <xf numFmtId="0" fontId="0" fillId="0" borderId="64" xfId="0" applyFont="1" applyFill="1" applyBorder="1" applyAlignment="1" applyProtection="1">
      <alignment horizontal="center" vertical="center" textRotation="90" wrapText="1"/>
      <protection/>
    </xf>
    <xf numFmtId="0" fontId="3" fillId="35" borderId="47" xfId="0" applyFont="1" applyFill="1" applyBorder="1" applyAlignment="1" applyProtection="1">
      <alignment horizontal="center" vertical="center" textRotation="90" wrapText="1"/>
      <protection/>
    </xf>
    <xf numFmtId="0" fontId="3" fillId="35" borderId="49" xfId="0" applyFont="1" applyFill="1" applyBorder="1" applyAlignment="1" applyProtection="1">
      <alignment horizontal="center" vertical="center" textRotation="90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62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0" fillId="0" borderId="64" xfId="0" applyFont="1" applyBorder="1" applyAlignment="1" applyProtection="1">
      <alignment horizontal="center" vertical="center" textRotation="90" wrapText="1"/>
      <protection/>
    </xf>
    <xf numFmtId="0" fontId="0" fillId="0" borderId="49" xfId="0" applyFont="1" applyBorder="1" applyAlignment="1" applyProtection="1">
      <alignment horizontal="center" vertical="center" textRotation="90" wrapText="1"/>
      <protection/>
    </xf>
    <xf numFmtId="0" fontId="3" fillId="0" borderId="59" xfId="0" applyFont="1" applyBorder="1" applyAlignment="1" applyProtection="1">
      <alignment horizontal="center" vertical="justify" wrapText="1"/>
      <protection/>
    </xf>
    <xf numFmtId="0" fontId="3" fillId="0" borderId="72" xfId="0" applyFont="1" applyBorder="1" applyAlignment="1" applyProtection="1">
      <alignment horizontal="center" vertical="justify" wrapText="1"/>
      <protection/>
    </xf>
    <xf numFmtId="0" fontId="3" fillId="0" borderId="48" xfId="0" applyFont="1" applyBorder="1" applyAlignment="1" applyProtection="1">
      <alignment horizontal="center" vertical="justify" wrapText="1"/>
      <protection/>
    </xf>
    <xf numFmtId="0" fontId="0" fillId="0" borderId="70" xfId="0" applyFont="1" applyBorder="1" applyAlignment="1" applyProtection="1">
      <alignment horizontal="center" vertical="center" textRotation="90" wrapText="1"/>
      <protection/>
    </xf>
    <xf numFmtId="0" fontId="0" fillId="0" borderId="72" xfId="0" applyFont="1" applyBorder="1" applyAlignment="1" applyProtection="1">
      <alignment horizontal="center" vertical="center" textRotation="90" wrapText="1"/>
      <protection/>
    </xf>
    <xf numFmtId="0" fontId="3" fillId="0" borderId="61" xfId="0" applyFont="1" applyBorder="1" applyAlignment="1" applyProtection="1">
      <alignment horizontal="center" vertical="center" wrapText="1"/>
      <protection/>
    </xf>
    <xf numFmtId="0" fontId="0" fillId="0" borderId="59" xfId="0" applyFont="1" applyBorder="1" applyAlignment="1" applyProtection="1">
      <alignment horizontal="center" vertical="center" textRotation="90" wrapText="1"/>
      <protection/>
    </xf>
    <xf numFmtId="0" fontId="0" fillId="0" borderId="64" xfId="0" applyFont="1" applyBorder="1" applyAlignment="1" applyProtection="1">
      <alignment horizontal="center" vertical="center" wrapText="1"/>
      <protection/>
    </xf>
    <xf numFmtId="0" fontId="0" fillId="0" borderId="49" xfId="0" applyFont="1" applyBorder="1" applyAlignment="1" applyProtection="1">
      <alignment horizontal="center" vertical="center" wrapText="1"/>
      <protection/>
    </xf>
    <xf numFmtId="0" fontId="3" fillId="0" borderId="58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35" borderId="48" xfId="0" applyFont="1" applyFill="1" applyBorder="1" applyAlignment="1" applyProtection="1">
      <alignment horizontal="center" vertical="center" textRotation="90" wrapText="1"/>
      <protection/>
    </xf>
    <xf numFmtId="0" fontId="0" fillId="0" borderId="59" xfId="0" applyFont="1" applyBorder="1" applyAlignment="1" applyProtection="1">
      <alignment horizontal="left" vertical="justify"/>
      <protection/>
    </xf>
    <xf numFmtId="0" fontId="0" fillId="0" borderId="72" xfId="0" applyFont="1" applyBorder="1" applyAlignment="1" applyProtection="1">
      <alignment horizontal="left" vertical="justify"/>
      <protection/>
    </xf>
    <xf numFmtId="0" fontId="0" fillId="0" borderId="48" xfId="0" applyFont="1" applyBorder="1" applyAlignment="1" applyProtection="1">
      <alignment horizontal="left" vertical="justify"/>
      <protection/>
    </xf>
    <xf numFmtId="0" fontId="0" fillId="0" borderId="59" xfId="0" applyFont="1" applyBorder="1" applyAlignment="1" applyProtection="1">
      <alignment horizontal="right"/>
      <protection/>
    </xf>
    <xf numFmtId="0" fontId="0" fillId="0" borderId="72" xfId="0" applyFont="1" applyBorder="1" applyAlignment="1" applyProtection="1">
      <alignment horizontal="right"/>
      <protection/>
    </xf>
    <xf numFmtId="0" fontId="0" fillId="0" borderId="48" xfId="0" applyFont="1" applyBorder="1" applyAlignment="1" applyProtection="1">
      <alignment horizontal="right"/>
      <protection/>
    </xf>
    <xf numFmtId="0" fontId="0" fillId="0" borderId="64" xfId="0" applyFont="1" applyBorder="1" applyAlignment="1" applyProtection="1">
      <alignment horizontal="center" vertical="justify"/>
      <protection/>
    </xf>
    <xf numFmtId="0" fontId="8" fillId="0" borderId="80" xfId="0" applyFont="1" applyBorder="1" applyAlignment="1" applyProtection="1">
      <alignment horizontal="center" vertical="center" wrapText="1" shrinkToFit="1"/>
      <protection/>
    </xf>
    <xf numFmtId="0" fontId="8" fillId="0" borderId="12" xfId="0" applyFont="1" applyBorder="1" applyAlignment="1" applyProtection="1">
      <alignment horizontal="center" vertical="center" wrapText="1" shrinkToFit="1"/>
      <protection/>
    </xf>
    <xf numFmtId="0" fontId="8" fillId="0" borderId="81" xfId="0" applyFont="1" applyBorder="1" applyAlignment="1" applyProtection="1">
      <alignment horizontal="center" vertical="center" wrapText="1" shrinkToFit="1"/>
      <protection/>
    </xf>
    <xf numFmtId="0" fontId="8" fillId="0" borderId="10" xfId="0" applyFont="1" applyBorder="1" applyAlignment="1" applyProtection="1">
      <alignment horizontal="center" vertical="center" textRotation="90" wrapText="1"/>
      <protection/>
    </xf>
    <xf numFmtId="0" fontId="8" fillId="0" borderId="14" xfId="0" applyFont="1" applyBorder="1" applyAlignment="1" applyProtection="1">
      <alignment horizontal="center" vertical="center" textRotation="90" wrapText="1"/>
      <protection/>
    </xf>
    <xf numFmtId="0" fontId="8" fillId="0" borderId="16" xfId="0" applyFont="1" applyBorder="1" applyAlignment="1" applyProtection="1">
      <alignment horizontal="center" vertical="center" textRotation="90" wrapText="1"/>
      <protection/>
    </xf>
    <xf numFmtId="0" fontId="7" fillId="0" borderId="73" xfId="0" applyFont="1" applyFill="1" applyBorder="1" applyAlignment="1" applyProtection="1">
      <alignment horizontal="center" vertical="center" textRotation="90" wrapText="1"/>
      <protection/>
    </xf>
    <xf numFmtId="0" fontId="7" fillId="0" borderId="44" xfId="0" applyFont="1" applyFill="1" applyBorder="1" applyAlignment="1" applyProtection="1">
      <alignment horizontal="center" vertical="center" textRotation="90" wrapText="1"/>
      <protection/>
    </xf>
    <xf numFmtId="0" fontId="7" fillId="0" borderId="86" xfId="0" applyFont="1" applyFill="1" applyBorder="1" applyAlignment="1" applyProtection="1">
      <alignment horizontal="center" vertical="center" textRotation="90" wrapText="1"/>
      <protection/>
    </xf>
    <xf numFmtId="0" fontId="7" fillId="0" borderId="47" xfId="0" applyFont="1" applyBorder="1" applyAlignment="1" applyProtection="1">
      <alignment horizontal="center" vertical="center" wrapText="1" shrinkToFit="1"/>
      <protection/>
    </xf>
    <xf numFmtId="0" fontId="7" fillId="0" borderId="49" xfId="0" applyFont="1" applyBorder="1" applyAlignment="1" applyProtection="1">
      <alignment horizontal="center" vertical="center" wrapText="1" shrinkToFit="1"/>
      <protection/>
    </xf>
    <xf numFmtId="0" fontId="8" fillId="0" borderId="43" xfId="0" applyFont="1" applyBorder="1" applyAlignment="1" applyProtection="1">
      <alignment horizontal="center" vertical="center" textRotation="90" wrapText="1"/>
      <protection/>
    </xf>
    <xf numFmtId="0" fontId="8" fillId="0" borderId="41" xfId="0" applyFont="1" applyBorder="1" applyAlignment="1" applyProtection="1">
      <alignment horizontal="center" vertical="center" textRotation="90" wrapText="1"/>
      <protection/>
    </xf>
    <xf numFmtId="0" fontId="7" fillId="0" borderId="64" xfId="0" applyFont="1" applyBorder="1" applyAlignment="1" applyProtection="1">
      <alignment horizontal="center" vertical="center" textRotation="90" wrapText="1"/>
      <protection/>
    </xf>
    <xf numFmtId="0" fontId="7" fillId="0" borderId="40" xfId="0" applyFont="1" applyBorder="1" applyAlignment="1" applyProtection="1">
      <alignment horizontal="center" vertical="center" textRotation="90" wrapText="1"/>
      <protection/>
    </xf>
    <xf numFmtId="0" fontId="7" fillId="0" borderId="61" xfId="0" applyFont="1" applyBorder="1" applyAlignment="1" applyProtection="1">
      <alignment horizontal="center" vertical="center" wrapText="1"/>
      <protection/>
    </xf>
    <xf numFmtId="0" fontId="7" fillId="0" borderId="63" xfId="0" applyFont="1" applyBorder="1" applyAlignment="1" applyProtection="1">
      <alignment horizontal="center" vertical="center" wrapText="1"/>
      <protection/>
    </xf>
    <xf numFmtId="0" fontId="7" fillId="0" borderId="63" xfId="0" applyFont="1" applyBorder="1" applyAlignment="1" applyProtection="1">
      <alignment horizontal="center" vertical="center" textRotation="90" wrapText="1"/>
      <protection/>
    </xf>
    <xf numFmtId="0" fontId="7" fillId="0" borderId="29" xfId="0" applyFont="1" applyBorder="1" applyAlignment="1" applyProtection="1">
      <alignment horizontal="center" vertical="center" textRotation="90" wrapText="1"/>
      <protection/>
    </xf>
    <xf numFmtId="0" fontId="8" fillId="0" borderId="61" xfId="0" applyFont="1" applyBorder="1" applyAlignment="1" applyProtection="1">
      <alignment horizontal="center" vertical="center" wrapText="1"/>
      <protection/>
    </xf>
    <xf numFmtId="0" fontId="8" fillId="0" borderId="62" xfId="0" applyFont="1" applyBorder="1" applyAlignment="1" applyProtection="1">
      <alignment horizontal="center" vertical="center" wrapText="1"/>
      <protection/>
    </xf>
    <xf numFmtId="0" fontId="8" fillId="0" borderId="47" xfId="0" applyFont="1" applyBorder="1" applyAlignment="1" applyProtection="1">
      <alignment horizontal="center" vertical="center" wrapText="1"/>
      <protection/>
    </xf>
    <xf numFmtId="0" fontId="7" fillId="35" borderId="34" xfId="0" applyFont="1" applyFill="1" applyBorder="1" applyAlignment="1" applyProtection="1">
      <alignment horizontal="center" vertical="center" textRotation="90" wrapText="1"/>
      <protection/>
    </xf>
    <xf numFmtId="0" fontId="7" fillId="35" borderId="56" xfId="0" applyFont="1" applyFill="1" applyBorder="1" applyAlignment="1" applyProtection="1">
      <alignment horizontal="center" vertical="center" textRotation="90" wrapText="1"/>
      <protection/>
    </xf>
    <xf numFmtId="0" fontId="7" fillId="35" borderId="42" xfId="0" applyFont="1" applyFill="1" applyBorder="1" applyAlignment="1" applyProtection="1">
      <alignment horizontal="center" vertical="center" textRotation="90" wrapText="1"/>
      <protection/>
    </xf>
    <xf numFmtId="0" fontId="7" fillId="0" borderId="73" xfId="0" applyFont="1" applyBorder="1" applyAlignment="1" applyProtection="1">
      <alignment horizontal="center" vertical="center" textRotation="90" wrapText="1"/>
      <protection/>
    </xf>
    <xf numFmtId="0" fontId="7" fillId="0" borderId="44" xfId="0" applyFont="1" applyBorder="1" applyAlignment="1" applyProtection="1">
      <alignment horizontal="center" vertical="center" textRotation="90" wrapText="1"/>
      <protection/>
    </xf>
    <xf numFmtId="0" fontId="7" fillId="0" borderId="86" xfId="0" applyFont="1" applyBorder="1" applyAlignment="1" applyProtection="1">
      <alignment horizontal="center" vertical="center" textRotation="90" wrapText="1"/>
      <protection/>
    </xf>
    <xf numFmtId="0" fontId="7" fillId="35" borderId="43" xfId="0" applyFont="1" applyFill="1" applyBorder="1" applyAlignment="1" applyProtection="1">
      <alignment horizontal="center" vertical="center" textRotation="90" wrapText="1"/>
      <protection/>
    </xf>
    <xf numFmtId="0" fontId="7" fillId="35" borderId="41" xfId="0" applyFont="1" applyFill="1" applyBorder="1" applyAlignment="1" applyProtection="1">
      <alignment horizontal="center" vertical="center" textRotation="90" wrapText="1"/>
      <protection/>
    </xf>
    <xf numFmtId="0" fontId="7" fillId="0" borderId="39" xfId="0" applyFont="1" applyBorder="1" applyAlignment="1" applyProtection="1">
      <alignment horizontal="left" vertical="distributed"/>
      <protection/>
    </xf>
    <xf numFmtId="0" fontId="7" fillId="0" borderId="65" xfId="0" applyFont="1" applyBorder="1" applyAlignment="1" applyProtection="1">
      <alignment horizontal="left" vertical="distributed"/>
      <protection/>
    </xf>
    <xf numFmtId="0" fontId="7" fillId="0" borderId="39" xfId="0" applyFont="1" applyBorder="1" applyAlignment="1" applyProtection="1">
      <alignment horizontal="right" vertical="justify"/>
      <protection/>
    </xf>
    <xf numFmtId="0" fontId="7" fillId="0" borderId="65" xfId="0" applyFont="1" applyBorder="1" applyAlignment="1" applyProtection="1">
      <alignment horizontal="right" vertical="justify"/>
      <protection/>
    </xf>
    <xf numFmtId="1" fontId="3" fillId="0" borderId="39" xfId="0" applyNumberFormat="1" applyFont="1" applyFill="1" applyBorder="1" applyAlignment="1" applyProtection="1">
      <alignment horizontal="right" vertical="justify"/>
      <protection locked="0"/>
    </xf>
    <xf numFmtId="1" fontId="3" fillId="0" borderId="65" xfId="0" applyNumberFormat="1" applyFont="1" applyFill="1" applyBorder="1" applyAlignment="1" applyProtection="1">
      <alignment horizontal="right" vertical="justify"/>
      <protection locked="0"/>
    </xf>
    <xf numFmtId="0" fontId="8" fillId="0" borderId="31" xfId="0" applyFont="1" applyBorder="1" applyAlignment="1" applyProtection="1">
      <alignment horizontal="center" vertical="center" textRotation="90" wrapText="1"/>
      <protection/>
    </xf>
    <xf numFmtId="0" fontId="8" fillId="0" borderId="32" xfId="0" applyFont="1" applyBorder="1" applyAlignment="1" applyProtection="1">
      <alignment horizontal="center" vertical="center" textRotation="90" wrapText="1"/>
      <protection/>
    </xf>
    <xf numFmtId="0" fontId="7" fillId="33" borderId="57" xfId="0" applyFont="1" applyFill="1" applyBorder="1" applyAlignment="1" applyProtection="1">
      <alignment horizontal="center" vertical="center" textRotation="90" wrapText="1"/>
      <protection/>
    </xf>
    <xf numFmtId="0" fontId="7" fillId="33" borderId="84" xfId="0" applyFont="1" applyFill="1" applyBorder="1" applyAlignment="1" applyProtection="1">
      <alignment horizontal="center" vertical="center" textRotation="90" wrapText="1"/>
      <protection/>
    </xf>
    <xf numFmtId="0" fontId="7" fillId="0" borderId="59" xfId="0" applyFont="1" applyBorder="1" applyAlignment="1" applyProtection="1">
      <alignment horizontal="center" vertical="center" wrapText="1"/>
      <protection/>
    </xf>
    <xf numFmtId="0" fontId="7" fillId="0" borderId="72" xfId="0" applyFont="1" applyBorder="1" applyAlignment="1" applyProtection="1">
      <alignment horizontal="center" vertical="center" wrapText="1"/>
      <protection/>
    </xf>
    <xf numFmtId="0" fontId="7" fillId="0" borderId="67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81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 vertical="center" textRotation="90" wrapText="1"/>
      <protection/>
    </xf>
    <xf numFmtId="0" fontId="7" fillId="0" borderId="15" xfId="0" applyFont="1" applyBorder="1" applyAlignment="1" applyProtection="1">
      <alignment horizontal="center" vertical="center" textRotation="90" wrapText="1"/>
      <protection/>
    </xf>
    <xf numFmtId="0" fontId="7" fillId="0" borderId="18" xfId="0" applyFont="1" applyBorder="1" applyAlignment="1" applyProtection="1">
      <alignment horizontal="center" vertical="center" textRotation="90" wrapText="1"/>
      <protection/>
    </xf>
    <xf numFmtId="0" fontId="7" fillId="0" borderId="49" xfId="0" applyFont="1" applyBorder="1" applyAlignment="1" applyProtection="1">
      <alignment horizontal="center" vertical="center" textRotation="90" wrapText="1"/>
      <protection/>
    </xf>
    <xf numFmtId="0" fontId="7" fillId="0" borderId="36" xfId="0" applyFont="1" applyBorder="1" applyAlignment="1" applyProtection="1">
      <alignment horizontal="center" vertical="center" textRotation="90" wrapText="1"/>
      <protection/>
    </xf>
    <xf numFmtId="0" fontId="7" fillId="0" borderId="64" xfId="0" applyFont="1" applyBorder="1" applyAlignment="1" applyProtection="1">
      <alignment horizontal="center" vertical="center" wrapText="1"/>
      <protection/>
    </xf>
    <xf numFmtId="0" fontId="0" fillId="0" borderId="59" xfId="0" applyFont="1" applyBorder="1" applyAlignment="1" applyProtection="1">
      <alignment horizontal="right" vertical="top" wrapText="1"/>
      <protection/>
    </xf>
    <xf numFmtId="0" fontId="0" fillId="0" borderId="72" xfId="0" applyFont="1" applyBorder="1" applyAlignment="1" applyProtection="1">
      <alignment horizontal="right" vertical="top" wrapText="1"/>
      <protection/>
    </xf>
    <xf numFmtId="0" fontId="0" fillId="0" borderId="48" xfId="0" applyFont="1" applyBorder="1" applyAlignment="1" applyProtection="1">
      <alignment horizontal="right" vertical="top" wrapText="1"/>
      <protection/>
    </xf>
    <xf numFmtId="0" fontId="3" fillId="0" borderId="63" xfId="0" applyFont="1" applyBorder="1" applyAlignment="1" applyProtection="1">
      <alignment horizontal="center" vertical="center" textRotation="90" wrapText="1"/>
      <protection/>
    </xf>
    <xf numFmtId="0" fontId="3" fillId="0" borderId="63" xfId="0" applyFont="1" applyBorder="1" applyAlignment="1" applyProtection="1">
      <alignment horizontal="center" vertical="center" wrapText="1"/>
      <protection/>
    </xf>
    <xf numFmtId="0" fontId="0" fillId="0" borderId="47" xfId="0" applyFont="1" applyBorder="1" applyAlignment="1" applyProtection="1">
      <alignment horizontal="center" vertical="justify" textRotation="90"/>
      <protection/>
    </xf>
    <xf numFmtId="0" fontId="0" fillId="0" borderId="49" xfId="0" applyFont="1" applyBorder="1" applyAlignment="1" applyProtection="1">
      <alignment horizontal="center" vertical="justify" textRotation="90"/>
      <protection/>
    </xf>
    <xf numFmtId="0" fontId="0" fillId="35" borderId="62" xfId="0" applyFont="1" applyFill="1" applyBorder="1" applyAlignment="1" applyProtection="1">
      <alignment horizontal="center" vertical="center" textRotation="90" wrapText="1"/>
      <protection/>
    </xf>
    <xf numFmtId="0" fontId="0" fillId="35" borderId="64" xfId="0" applyFont="1" applyFill="1" applyBorder="1" applyAlignment="1" applyProtection="1">
      <alignment horizontal="center" vertical="center" textRotation="90" wrapText="1"/>
      <protection/>
    </xf>
    <xf numFmtId="0" fontId="3" fillId="0" borderId="37" xfId="0" applyFont="1" applyBorder="1" applyAlignment="1" applyProtection="1">
      <alignment horizontal="center" vertical="center" textRotation="90" wrapText="1"/>
      <protection/>
    </xf>
    <xf numFmtId="0" fontId="3" fillId="0" borderId="38" xfId="0" applyFont="1" applyBorder="1" applyAlignment="1" applyProtection="1">
      <alignment horizontal="center" vertical="center" textRotation="90" wrapText="1"/>
      <protection/>
    </xf>
    <xf numFmtId="0" fontId="3" fillId="0" borderId="64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0" fillId="0" borderId="64" xfId="0" applyFont="1" applyBorder="1" applyAlignment="1" applyProtection="1">
      <alignment horizontal="center" vertical="top" wrapText="1"/>
      <protection/>
    </xf>
    <xf numFmtId="0" fontId="0" fillId="0" borderId="59" xfId="0" applyFont="1" applyBorder="1" applyAlignment="1" applyProtection="1">
      <alignment horizontal="center" vertical="top" wrapText="1"/>
      <protection/>
    </xf>
    <xf numFmtId="0" fontId="0" fillId="0" borderId="64" xfId="0" applyFont="1" applyBorder="1" applyAlignment="1" applyProtection="1">
      <alignment horizontal="center"/>
      <protection/>
    </xf>
    <xf numFmtId="0" fontId="0" fillId="0" borderId="59" xfId="0" applyFont="1" applyBorder="1" applyAlignment="1" applyProtection="1">
      <alignment horizontal="center"/>
      <protection/>
    </xf>
    <xf numFmtId="0" fontId="3" fillId="0" borderId="64" xfId="0" applyFont="1" applyBorder="1" applyAlignment="1" applyProtection="1">
      <alignment horizontal="center"/>
      <protection/>
    </xf>
    <xf numFmtId="0" fontId="3" fillId="0" borderId="59" xfId="0" applyFont="1" applyBorder="1" applyAlignment="1" applyProtection="1">
      <alignment horizontal="center"/>
      <protection/>
    </xf>
    <xf numFmtId="0" fontId="3" fillId="0" borderId="59" xfId="0" applyFont="1" applyBorder="1" applyAlignment="1" applyProtection="1">
      <alignment horizontal="center" vertical="top" wrapText="1"/>
      <protection/>
    </xf>
    <xf numFmtId="0" fontId="3" fillId="0" borderId="72" xfId="0" applyFont="1" applyBorder="1" applyAlignment="1" applyProtection="1">
      <alignment horizontal="center" vertical="top" wrapText="1"/>
      <protection/>
    </xf>
    <xf numFmtId="0" fontId="3" fillId="0" borderId="48" xfId="0" applyFont="1" applyBorder="1" applyAlignment="1" applyProtection="1">
      <alignment horizontal="center" vertical="top" wrapText="1"/>
      <protection/>
    </xf>
    <xf numFmtId="0" fontId="0" fillId="0" borderId="62" xfId="0" applyFont="1" applyBorder="1" applyAlignment="1">
      <alignment horizontal="center" vertical="center" wrapText="1"/>
    </xf>
    <xf numFmtId="0" fontId="0" fillId="38" borderId="48" xfId="0" applyFont="1" applyFill="1" applyBorder="1" applyAlignment="1" applyProtection="1">
      <alignment horizontal="center" vertical="center" textRotation="90" wrapText="1"/>
      <protection/>
    </xf>
    <xf numFmtId="0" fontId="3" fillId="0" borderId="46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0" fillId="0" borderId="48" xfId="0" applyFont="1" applyBorder="1" applyAlignment="1" applyProtection="1">
      <alignment horizontal="center" vertical="center" wrapText="1"/>
      <protection/>
    </xf>
    <xf numFmtId="0" fontId="0" fillId="38" borderId="63" xfId="0" applyFont="1" applyFill="1" applyBorder="1" applyAlignment="1" applyProtection="1">
      <alignment horizontal="center" vertical="center" textRotation="90" wrapText="1"/>
      <protection/>
    </xf>
    <xf numFmtId="0" fontId="0" fillId="38" borderId="64" xfId="0" applyFont="1" applyFill="1" applyBorder="1" applyAlignment="1" applyProtection="1">
      <alignment horizontal="center" vertical="center" wrapText="1"/>
      <protection/>
    </xf>
    <xf numFmtId="0" fontId="0" fillId="38" borderId="49" xfId="0" applyFont="1" applyFill="1" applyBorder="1" applyAlignment="1" applyProtection="1">
      <alignment horizontal="center" vertical="center" wrapText="1"/>
      <protection/>
    </xf>
    <xf numFmtId="0" fontId="0" fillId="38" borderId="61" xfId="0" applyFont="1" applyFill="1" applyBorder="1" applyAlignment="1" applyProtection="1">
      <alignment horizontal="center" vertical="center" textRotation="90" wrapText="1"/>
      <protection/>
    </xf>
    <xf numFmtId="0" fontId="0" fillId="38" borderId="64" xfId="0" applyFont="1" applyFill="1" applyBorder="1" applyAlignment="1" applyProtection="1">
      <alignment horizontal="center" vertical="center" textRotation="90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59" xfId="0" applyFont="1" applyBorder="1" applyAlignment="1" applyProtection="1">
      <alignment horizontal="center" vertical="center" wrapText="1"/>
      <protection/>
    </xf>
    <xf numFmtId="0" fontId="0" fillId="0" borderId="61" xfId="0" applyFont="1" applyBorder="1" applyAlignment="1" applyProtection="1">
      <alignment horizontal="center" vertical="center" wrapText="1"/>
      <protection/>
    </xf>
    <xf numFmtId="0" fontId="0" fillId="0" borderId="62" xfId="0" applyFont="1" applyBorder="1" applyAlignment="1" applyProtection="1">
      <alignment horizontal="center" vertical="center" wrapText="1"/>
      <protection/>
    </xf>
    <xf numFmtId="0" fontId="0" fillId="0" borderId="47" xfId="0" applyFont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3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4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center" vertical="center" textRotation="90" wrapText="1"/>
    </xf>
    <xf numFmtId="0" fontId="3" fillId="0" borderId="64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0" fillId="0" borderId="46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71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6" xfId="0" applyFont="1" applyBorder="1" applyAlignment="1" applyProtection="1">
      <alignment horizontal="center" vertical="center" wrapText="1"/>
      <protection/>
    </xf>
    <xf numFmtId="0" fontId="0" fillId="0" borderId="83" xfId="0" applyFont="1" applyBorder="1" applyAlignment="1" applyProtection="1">
      <alignment horizontal="center" vertical="center" wrapText="1"/>
      <protection/>
    </xf>
    <xf numFmtId="0" fontId="0" fillId="0" borderId="79" xfId="0" applyFont="1" applyBorder="1" applyAlignment="1" applyProtection="1">
      <alignment horizontal="center" vertical="center" wrapText="1"/>
      <protection/>
    </xf>
    <xf numFmtId="0" fontId="0" fillId="0" borderId="78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textRotation="90" wrapText="1"/>
    </xf>
    <xf numFmtId="0" fontId="3" fillId="0" borderId="67" xfId="0" applyFont="1" applyBorder="1" applyAlignment="1">
      <alignment horizontal="center" vertical="center" textRotation="90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66" xfId="0" applyFont="1" applyBorder="1" applyAlignment="1" applyProtection="1">
      <alignment horizontal="center" vertical="center" wrapText="1"/>
      <protection/>
    </xf>
    <xf numFmtId="0" fontId="3" fillId="0" borderId="83" xfId="0" applyFont="1" applyBorder="1" applyAlignment="1" applyProtection="1">
      <alignment horizontal="center" vertical="center" wrapText="1"/>
      <protection/>
    </xf>
    <xf numFmtId="0" fontId="3" fillId="0" borderId="79" xfId="0" applyFont="1" applyBorder="1" applyAlignment="1" applyProtection="1">
      <alignment horizontal="center" vertical="center" wrapText="1"/>
      <protection/>
    </xf>
    <xf numFmtId="0" fontId="3" fillId="0" borderId="78" xfId="0" applyFont="1" applyBorder="1" applyAlignment="1" applyProtection="1">
      <alignment horizontal="center" vertical="center" wrapText="1"/>
      <protection/>
    </xf>
    <xf numFmtId="0" fontId="0" fillId="0" borderId="61" xfId="0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36</xdr:row>
      <xdr:rowOff>9525</xdr:rowOff>
    </xdr:from>
    <xdr:to>
      <xdr:col>1</xdr:col>
      <xdr:colOff>1914525</xdr:colOff>
      <xdr:row>46</xdr:row>
      <xdr:rowOff>0</xdr:rowOff>
    </xdr:to>
    <xdr:pic>
      <xdr:nvPicPr>
        <xdr:cNvPr id="1" name="Picture 1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6486525"/>
          <a:ext cx="16002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37</xdr:row>
      <xdr:rowOff>19050</xdr:rowOff>
    </xdr:from>
    <xdr:to>
      <xdr:col>1</xdr:col>
      <xdr:colOff>1781175</xdr:colOff>
      <xdr:row>44</xdr:row>
      <xdr:rowOff>190500</xdr:rowOff>
    </xdr:to>
    <xdr:pic>
      <xdr:nvPicPr>
        <xdr:cNvPr id="1" name="Picture 2" descr="j0311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105650"/>
          <a:ext cx="15240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8"/>
  <sheetViews>
    <sheetView tabSelected="1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86" sqref="F86"/>
    </sheetView>
  </sheetViews>
  <sheetFormatPr defaultColWidth="9.140625" defaultRowHeight="12.75"/>
  <cols>
    <col min="1" max="1" width="15.28125" style="0" customWidth="1"/>
    <col min="2" max="2" width="3.140625" style="0" customWidth="1"/>
    <col min="3" max="3" width="5.7109375" style="0" customWidth="1"/>
    <col min="4" max="4" width="7.8515625" style="0" customWidth="1"/>
    <col min="5" max="5" width="9.28125" style="0" customWidth="1"/>
    <col min="6" max="6" width="7.7109375" style="0" customWidth="1"/>
    <col min="7" max="7" width="10.00390625" style="0" customWidth="1"/>
    <col min="8" max="8" width="8.140625" style="0" customWidth="1"/>
    <col min="9" max="9" width="8.7109375" style="0" customWidth="1"/>
    <col min="10" max="10" width="8.140625" style="0" customWidth="1"/>
    <col min="11" max="11" width="8.421875" style="0" customWidth="1"/>
    <col min="12" max="12" width="6.140625" style="0" customWidth="1"/>
    <col min="13" max="13" width="7.57421875" style="0" customWidth="1"/>
    <col min="14" max="14" width="10.7109375" style="0" customWidth="1"/>
    <col min="15" max="15" width="8.421875" style="0" customWidth="1"/>
    <col min="16" max="16" width="7.7109375" style="0" customWidth="1"/>
    <col min="17" max="17" width="8.57421875" style="0" customWidth="1"/>
    <col min="18" max="18" width="7.421875" style="0" customWidth="1"/>
    <col min="19" max="19" width="11.140625" style="0" customWidth="1"/>
  </cols>
  <sheetData>
    <row r="1" spans="17:19" ht="12.75">
      <c r="Q1" s="611" t="s">
        <v>89</v>
      </c>
      <c r="R1" s="611"/>
      <c r="S1" s="611"/>
    </row>
    <row r="2" spans="1:19" ht="15" customHeight="1">
      <c r="A2" s="68"/>
      <c r="B2" s="68"/>
      <c r="C2" s="612" t="s">
        <v>73</v>
      </c>
      <c r="D2" s="612"/>
      <c r="E2" s="612"/>
      <c r="F2" s="612"/>
      <c r="G2" s="612"/>
      <c r="H2" s="612"/>
      <c r="I2" s="612"/>
      <c r="J2" s="134" t="s">
        <v>92</v>
      </c>
      <c r="K2" s="1" t="s">
        <v>74</v>
      </c>
      <c r="L2" s="135">
        <v>12</v>
      </c>
      <c r="M2" s="613" t="s">
        <v>93</v>
      </c>
      <c r="N2" s="613"/>
      <c r="O2" s="613"/>
      <c r="Q2" s="98"/>
      <c r="R2" s="68"/>
      <c r="S2" s="68"/>
    </row>
    <row r="3" spans="1:19" ht="12" customHeight="1" thickBot="1">
      <c r="A3" s="68"/>
      <c r="B3" s="68"/>
      <c r="C3" s="1"/>
      <c r="D3" s="1"/>
      <c r="E3" s="1"/>
      <c r="F3" s="1"/>
      <c r="G3" s="1"/>
      <c r="H3" s="1"/>
      <c r="I3" s="1"/>
      <c r="J3" s="1"/>
      <c r="K3" s="231"/>
      <c r="L3" s="1"/>
      <c r="M3" s="232"/>
      <c r="N3" s="214"/>
      <c r="O3" s="214"/>
      <c r="P3" s="214"/>
      <c r="Q3" s="98"/>
      <c r="R3" s="68"/>
      <c r="S3" s="68"/>
    </row>
    <row r="4" spans="1:19" ht="13.5" customHeight="1" thickBot="1">
      <c r="A4" s="2"/>
      <c r="B4" s="3"/>
      <c r="C4" s="604" t="s">
        <v>3</v>
      </c>
      <c r="D4" s="604" t="s">
        <v>84</v>
      </c>
      <c r="E4" s="596" t="s">
        <v>4</v>
      </c>
      <c r="F4" s="608" t="s">
        <v>80</v>
      </c>
      <c r="G4" s="608" t="s">
        <v>5</v>
      </c>
      <c r="H4" s="4" t="s">
        <v>0</v>
      </c>
      <c r="I4" s="4"/>
      <c r="J4" s="4"/>
      <c r="K4" s="593" t="s">
        <v>8</v>
      </c>
      <c r="L4" s="233" t="s">
        <v>1</v>
      </c>
      <c r="M4" s="4"/>
      <c r="N4" s="4"/>
      <c r="O4" s="4"/>
      <c r="P4" s="234"/>
      <c r="Q4" s="593" t="s">
        <v>2</v>
      </c>
      <c r="R4" s="593" t="s">
        <v>85</v>
      </c>
      <c r="S4" s="593" t="s">
        <v>10</v>
      </c>
    </row>
    <row r="5" spans="1:19" ht="47.25" customHeight="1">
      <c r="A5" s="6"/>
      <c r="B5" s="7"/>
      <c r="C5" s="605"/>
      <c r="D5" s="605"/>
      <c r="E5" s="607"/>
      <c r="F5" s="609"/>
      <c r="G5" s="609"/>
      <c r="H5" s="604" t="s">
        <v>6</v>
      </c>
      <c r="I5" s="618" t="s">
        <v>7</v>
      </c>
      <c r="J5" s="619"/>
      <c r="K5" s="594"/>
      <c r="L5" s="604" t="s">
        <v>6</v>
      </c>
      <c r="M5" s="596" t="s">
        <v>52</v>
      </c>
      <c r="N5" s="596" t="s">
        <v>78</v>
      </c>
      <c r="O5" s="596" t="s">
        <v>38</v>
      </c>
      <c r="P5" s="608" t="s">
        <v>9</v>
      </c>
      <c r="Q5" s="594"/>
      <c r="R5" s="594"/>
      <c r="S5" s="594"/>
    </row>
    <row r="6" spans="1:19" ht="13.5" thickBot="1">
      <c r="A6" s="9"/>
      <c r="B6" s="10"/>
      <c r="C6" s="606"/>
      <c r="D6" s="606"/>
      <c r="E6" s="597"/>
      <c r="F6" s="610"/>
      <c r="G6" s="610"/>
      <c r="H6" s="606"/>
      <c r="I6" s="84" t="s">
        <v>11</v>
      </c>
      <c r="J6" s="10" t="s">
        <v>12</v>
      </c>
      <c r="K6" s="595"/>
      <c r="L6" s="606"/>
      <c r="M6" s="597"/>
      <c r="N6" s="597"/>
      <c r="O6" s="597"/>
      <c r="P6" s="610"/>
      <c r="Q6" s="595"/>
      <c r="R6" s="595"/>
      <c r="S6" s="595"/>
    </row>
    <row r="7" spans="1:19" ht="11.25" customHeight="1" thickBot="1">
      <c r="A7" s="6" t="s">
        <v>81</v>
      </c>
      <c r="B7" s="7"/>
      <c r="C7" s="215" t="s">
        <v>82</v>
      </c>
      <c r="D7" s="95">
        <v>1</v>
      </c>
      <c r="E7" s="95">
        <v>2</v>
      </c>
      <c r="F7" s="95" t="s">
        <v>79</v>
      </c>
      <c r="G7" s="95">
        <v>3</v>
      </c>
      <c r="H7" s="95">
        <v>4</v>
      </c>
      <c r="I7" s="95" t="s">
        <v>67</v>
      </c>
      <c r="J7" s="95" t="s">
        <v>68</v>
      </c>
      <c r="K7" s="95">
        <v>5</v>
      </c>
      <c r="L7" s="95">
        <v>6</v>
      </c>
      <c r="M7" s="95" t="s">
        <v>69</v>
      </c>
      <c r="N7" s="95" t="s">
        <v>70</v>
      </c>
      <c r="O7" s="95" t="s">
        <v>71</v>
      </c>
      <c r="P7" s="95" t="s">
        <v>72</v>
      </c>
      <c r="Q7" s="95">
        <v>7</v>
      </c>
      <c r="R7" s="95">
        <v>8</v>
      </c>
      <c r="S7" s="96">
        <v>9</v>
      </c>
    </row>
    <row r="8" spans="1:19" ht="12" customHeight="1">
      <c r="A8" s="593" t="s">
        <v>39</v>
      </c>
      <c r="B8" s="593" t="s">
        <v>13</v>
      </c>
      <c r="C8" s="92">
        <v>2007</v>
      </c>
      <c r="D8" s="104"/>
      <c r="E8" s="101"/>
      <c r="F8" s="120"/>
      <c r="G8" s="64">
        <f>E8+D8</f>
        <v>0</v>
      </c>
      <c r="H8" s="161">
        <f aca="true" t="shared" si="0" ref="H8:H43">K8+L8</f>
        <v>0</v>
      </c>
      <c r="I8" s="101"/>
      <c r="J8" s="54">
        <f>IF(H8&lt;&gt;0,I8/H8,0)</f>
        <v>0</v>
      </c>
      <c r="K8" s="108"/>
      <c r="L8" s="55">
        <f>M8+N8+O8+P8</f>
        <v>0</v>
      </c>
      <c r="M8" s="114"/>
      <c r="N8" s="114"/>
      <c r="O8" s="114"/>
      <c r="P8" s="115"/>
      <c r="Q8" s="116"/>
      <c r="R8" s="94">
        <f aca="true" t="shared" si="1" ref="R8:R42">SUM(G8-H8)</f>
        <v>0</v>
      </c>
      <c r="S8" s="108"/>
    </row>
    <row r="9" spans="1:19" ht="12" customHeight="1">
      <c r="A9" s="594"/>
      <c r="B9" s="594"/>
      <c r="C9" s="93">
        <v>2008</v>
      </c>
      <c r="D9" s="105"/>
      <c r="E9" s="103"/>
      <c r="F9" s="121"/>
      <c r="G9" s="61">
        <f aca="true" t="shared" si="2" ref="G9:G42">E9+D9</f>
        <v>0</v>
      </c>
      <c r="H9" s="63">
        <f t="shared" si="0"/>
        <v>0</v>
      </c>
      <c r="I9" s="103"/>
      <c r="J9" s="58">
        <f aca="true" t="shared" si="3" ref="J9:J57">IF(H9&lt;&gt;0,I9/H9,0)</f>
        <v>0</v>
      </c>
      <c r="K9" s="109"/>
      <c r="L9" s="59">
        <f aca="true" t="shared" si="4" ref="L9:L52">M9+N9+O9+P9</f>
        <v>0</v>
      </c>
      <c r="M9" s="117"/>
      <c r="N9" s="117"/>
      <c r="O9" s="117"/>
      <c r="P9" s="118"/>
      <c r="Q9" s="119"/>
      <c r="R9" s="56">
        <f t="shared" si="1"/>
        <v>0</v>
      </c>
      <c r="S9" s="109"/>
    </row>
    <row r="10" spans="1:19" ht="12" customHeight="1" thickBot="1">
      <c r="A10" s="595"/>
      <c r="B10" s="595"/>
      <c r="C10" s="89">
        <v>2009</v>
      </c>
      <c r="D10" s="50">
        <v>18</v>
      </c>
      <c r="E10" s="40">
        <v>57</v>
      </c>
      <c r="F10" s="90">
        <v>1</v>
      </c>
      <c r="G10" s="29">
        <f t="shared" si="2"/>
        <v>75</v>
      </c>
      <c r="H10" s="85">
        <f t="shared" si="0"/>
        <v>57</v>
      </c>
      <c r="I10" s="40">
        <v>49</v>
      </c>
      <c r="J10" s="32">
        <f t="shared" si="3"/>
        <v>0.8596491228070176</v>
      </c>
      <c r="K10" s="41">
        <v>38</v>
      </c>
      <c r="L10" s="23">
        <f t="shared" si="4"/>
        <v>19</v>
      </c>
      <c r="M10" s="40"/>
      <c r="N10" s="40"/>
      <c r="O10" s="40"/>
      <c r="P10" s="43">
        <v>19</v>
      </c>
      <c r="Q10" s="44">
        <v>177</v>
      </c>
      <c r="R10" s="29">
        <f t="shared" si="1"/>
        <v>18</v>
      </c>
      <c r="S10" s="41">
        <v>5</v>
      </c>
    </row>
    <row r="11" spans="1:19" ht="12" customHeight="1">
      <c r="A11" s="593" t="s">
        <v>51</v>
      </c>
      <c r="B11" s="593" t="s">
        <v>14</v>
      </c>
      <c r="C11" s="92">
        <v>2007</v>
      </c>
      <c r="D11" s="104"/>
      <c r="E11" s="101"/>
      <c r="F11" s="120"/>
      <c r="G11" s="64">
        <f t="shared" si="2"/>
        <v>0</v>
      </c>
      <c r="H11" s="53">
        <f>K11+L11</f>
        <v>0</v>
      </c>
      <c r="I11" s="101"/>
      <c r="J11" s="54">
        <f t="shared" si="3"/>
        <v>0</v>
      </c>
      <c r="K11" s="109"/>
      <c r="L11" s="55">
        <f t="shared" si="4"/>
        <v>0</v>
      </c>
      <c r="M11" s="114"/>
      <c r="N11" s="114"/>
      <c r="O11" s="114"/>
      <c r="P11" s="115"/>
      <c r="Q11" s="119"/>
      <c r="R11" s="60">
        <f t="shared" si="1"/>
        <v>0</v>
      </c>
      <c r="S11" s="109"/>
    </row>
    <row r="12" spans="1:19" ht="12" customHeight="1">
      <c r="A12" s="594"/>
      <c r="B12" s="594"/>
      <c r="C12" s="93">
        <v>2008</v>
      </c>
      <c r="D12" s="105"/>
      <c r="E12" s="103"/>
      <c r="F12" s="121"/>
      <c r="G12" s="61">
        <f t="shared" si="2"/>
        <v>0</v>
      </c>
      <c r="H12" s="57">
        <f t="shared" si="0"/>
        <v>0</v>
      </c>
      <c r="I12" s="103"/>
      <c r="J12" s="58">
        <f t="shared" si="3"/>
        <v>0</v>
      </c>
      <c r="K12" s="109"/>
      <c r="L12" s="59">
        <f t="shared" si="4"/>
        <v>0</v>
      </c>
      <c r="M12" s="117"/>
      <c r="N12" s="117"/>
      <c r="O12" s="117"/>
      <c r="P12" s="118"/>
      <c r="Q12" s="119"/>
      <c r="R12" s="56">
        <f t="shared" si="1"/>
        <v>0</v>
      </c>
      <c r="S12" s="109"/>
    </row>
    <row r="13" spans="1:19" ht="12" customHeight="1" thickBot="1">
      <c r="A13" s="594"/>
      <c r="B13" s="595"/>
      <c r="C13" s="89">
        <v>2009</v>
      </c>
      <c r="D13" s="38">
        <v>2</v>
      </c>
      <c r="E13" s="39"/>
      <c r="F13" s="159"/>
      <c r="G13" s="31">
        <f t="shared" si="2"/>
        <v>2</v>
      </c>
      <c r="H13" s="25">
        <f t="shared" si="0"/>
        <v>2</v>
      </c>
      <c r="I13" s="39"/>
      <c r="J13" s="30">
        <f t="shared" si="3"/>
        <v>0</v>
      </c>
      <c r="K13" s="80">
        <v>1</v>
      </c>
      <c r="L13" s="22">
        <f t="shared" si="4"/>
        <v>1</v>
      </c>
      <c r="M13" s="39"/>
      <c r="N13" s="39"/>
      <c r="O13" s="39"/>
      <c r="P13" s="81">
        <v>1</v>
      </c>
      <c r="Q13" s="82">
        <v>12</v>
      </c>
      <c r="R13" s="31">
        <f t="shared" si="1"/>
        <v>0</v>
      </c>
      <c r="S13" s="80"/>
    </row>
    <row r="14" spans="1:19" ht="12" customHeight="1">
      <c r="A14" s="625" t="s">
        <v>40</v>
      </c>
      <c r="B14" s="593" t="s">
        <v>15</v>
      </c>
      <c r="C14" s="92">
        <v>2007</v>
      </c>
      <c r="D14" s="99"/>
      <c r="E14" s="101"/>
      <c r="F14" s="120"/>
      <c r="G14" s="64">
        <f t="shared" si="2"/>
        <v>0</v>
      </c>
      <c r="H14" s="53">
        <f t="shared" si="0"/>
        <v>0</v>
      </c>
      <c r="I14" s="101"/>
      <c r="J14" s="86">
        <f t="shared" si="3"/>
        <v>0</v>
      </c>
      <c r="K14" s="110"/>
      <c r="L14" s="53">
        <f t="shared" si="4"/>
        <v>0</v>
      </c>
      <c r="M14" s="101"/>
      <c r="N14" s="101"/>
      <c r="O14" s="101"/>
      <c r="P14" s="120"/>
      <c r="Q14" s="110"/>
      <c r="R14" s="64">
        <f t="shared" si="1"/>
        <v>0</v>
      </c>
      <c r="S14" s="128"/>
    </row>
    <row r="15" spans="1:19" ht="12" customHeight="1">
      <c r="A15" s="626"/>
      <c r="B15" s="594"/>
      <c r="C15" s="93">
        <v>2008</v>
      </c>
      <c r="D15" s="102"/>
      <c r="E15" s="103"/>
      <c r="F15" s="121"/>
      <c r="G15" s="61">
        <f t="shared" si="2"/>
        <v>0</v>
      </c>
      <c r="H15" s="57">
        <f t="shared" si="0"/>
        <v>0</v>
      </c>
      <c r="I15" s="103"/>
      <c r="J15" s="87">
        <f t="shared" si="3"/>
        <v>0</v>
      </c>
      <c r="K15" s="111"/>
      <c r="L15" s="57">
        <f t="shared" si="4"/>
        <v>0</v>
      </c>
      <c r="M15" s="103"/>
      <c r="N15" s="103"/>
      <c r="O15" s="103"/>
      <c r="P15" s="121"/>
      <c r="Q15" s="111"/>
      <c r="R15" s="61">
        <f t="shared" si="1"/>
        <v>0</v>
      </c>
      <c r="S15" s="113"/>
    </row>
    <row r="16" spans="1:19" ht="12.75" customHeight="1" thickBot="1">
      <c r="A16" s="627"/>
      <c r="B16" s="595"/>
      <c r="C16" s="89">
        <v>2009</v>
      </c>
      <c r="D16" s="73"/>
      <c r="E16" s="40">
        <v>68</v>
      </c>
      <c r="F16" s="90"/>
      <c r="G16" s="29">
        <f t="shared" si="2"/>
        <v>68</v>
      </c>
      <c r="H16" s="85">
        <f t="shared" si="0"/>
        <v>66</v>
      </c>
      <c r="I16" s="40">
        <v>64</v>
      </c>
      <c r="J16" s="88">
        <f t="shared" si="3"/>
        <v>0.9696969696969697</v>
      </c>
      <c r="K16" s="89">
        <v>64</v>
      </c>
      <c r="L16" s="85">
        <f t="shared" si="4"/>
        <v>2</v>
      </c>
      <c r="M16" s="40"/>
      <c r="N16" s="40"/>
      <c r="O16" s="40"/>
      <c r="P16" s="90">
        <v>2</v>
      </c>
      <c r="Q16" s="89">
        <v>109</v>
      </c>
      <c r="R16" s="91">
        <f>SUM(G16-H16)</f>
        <v>2</v>
      </c>
      <c r="S16" s="41">
        <v>25</v>
      </c>
    </row>
    <row r="17" spans="1:19" ht="12" customHeight="1">
      <c r="A17" s="594" t="s">
        <v>42</v>
      </c>
      <c r="B17" s="593" t="s">
        <v>16</v>
      </c>
      <c r="C17" s="92">
        <v>2007</v>
      </c>
      <c r="D17" s="106"/>
      <c r="E17" s="107"/>
      <c r="F17" s="160"/>
      <c r="G17" s="60">
        <f t="shared" si="2"/>
        <v>0</v>
      </c>
      <c r="H17" s="77">
        <f t="shared" si="0"/>
        <v>0</v>
      </c>
      <c r="I17" s="107"/>
      <c r="J17" s="69">
        <f t="shared" si="3"/>
        <v>0</v>
      </c>
      <c r="K17" s="112"/>
      <c r="L17" s="83">
        <f t="shared" si="4"/>
        <v>0</v>
      </c>
      <c r="M17" s="122"/>
      <c r="N17" s="122"/>
      <c r="O17" s="122"/>
      <c r="P17" s="123"/>
      <c r="Q17" s="71" t="s">
        <v>22</v>
      </c>
      <c r="R17" s="79">
        <f t="shared" si="1"/>
        <v>0</v>
      </c>
      <c r="S17" s="112"/>
    </row>
    <row r="18" spans="1:19" ht="12" customHeight="1">
      <c r="A18" s="594"/>
      <c r="B18" s="594"/>
      <c r="C18" s="93">
        <v>2008</v>
      </c>
      <c r="D18" s="105"/>
      <c r="E18" s="103"/>
      <c r="F18" s="121"/>
      <c r="G18" s="61">
        <f t="shared" si="2"/>
        <v>0</v>
      </c>
      <c r="H18" s="57">
        <f t="shared" si="0"/>
        <v>0</v>
      </c>
      <c r="I18" s="103"/>
      <c r="J18" s="58">
        <f t="shared" si="3"/>
        <v>0</v>
      </c>
      <c r="K18" s="113"/>
      <c r="L18" s="59">
        <f t="shared" si="4"/>
        <v>0</v>
      </c>
      <c r="M18" s="103"/>
      <c r="N18" s="103"/>
      <c r="O18" s="103"/>
      <c r="P18" s="125"/>
      <c r="Q18" s="71" t="s">
        <v>22</v>
      </c>
      <c r="R18" s="61">
        <f t="shared" si="1"/>
        <v>0</v>
      </c>
      <c r="S18" s="113"/>
    </row>
    <row r="19" spans="1:19" ht="12" customHeight="1" thickBot="1">
      <c r="A19" s="595"/>
      <c r="B19" s="595"/>
      <c r="C19" s="89">
        <v>2009</v>
      </c>
      <c r="D19" s="38"/>
      <c r="E19" s="39">
        <v>1</v>
      </c>
      <c r="F19" s="159"/>
      <c r="G19" s="31">
        <f t="shared" si="2"/>
        <v>1</v>
      </c>
      <c r="H19" s="25">
        <f t="shared" si="0"/>
        <v>1</v>
      </c>
      <c r="I19" s="39">
        <v>1</v>
      </c>
      <c r="J19" s="30">
        <f t="shared" si="3"/>
        <v>1</v>
      </c>
      <c r="K19" s="42"/>
      <c r="L19" s="23">
        <f t="shared" si="4"/>
        <v>1</v>
      </c>
      <c r="M19" s="45"/>
      <c r="N19" s="45"/>
      <c r="O19" s="45"/>
      <c r="P19" s="46">
        <v>1</v>
      </c>
      <c r="Q19" s="12" t="s">
        <v>22</v>
      </c>
      <c r="R19" s="34">
        <f t="shared" si="1"/>
        <v>0</v>
      </c>
      <c r="S19" s="42"/>
    </row>
    <row r="20" spans="1:19" ht="12" customHeight="1">
      <c r="A20" s="593" t="s">
        <v>43</v>
      </c>
      <c r="B20" s="593" t="s">
        <v>17</v>
      </c>
      <c r="C20" s="92">
        <v>2007</v>
      </c>
      <c r="D20" s="104"/>
      <c r="E20" s="101"/>
      <c r="F20" s="120"/>
      <c r="G20" s="64">
        <f t="shared" si="2"/>
        <v>0</v>
      </c>
      <c r="H20" s="53">
        <f t="shared" si="0"/>
        <v>0</v>
      </c>
      <c r="I20" s="101"/>
      <c r="J20" s="54">
        <f t="shared" si="3"/>
        <v>0</v>
      </c>
      <c r="K20" s="113"/>
      <c r="L20" s="55">
        <f t="shared" si="4"/>
        <v>0</v>
      </c>
      <c r="M20" s="101"/>
      <c r="N20" s="101"/>
      <c r="O20" s="101"/>
      <c r="P20" s="127"/>
      <c r="Q20" s="126"/>
      <c r="R20" s="61">
        <f t="shared" si="1"/>
        <v>0</v>
      </c>
      <c r="S20" s="113"/>
    </row>
    <row r="21" spans="1:19" ht="12" customHeight="1">
      <c r="A21" s="594"/>
      <c r="B21" s="594"/>
      <c r="C21" s="93">
        <v>2008</v>
      </c>
      <c r="D21" s="105"/>
      <c r="E21" s="103"/>
      <c r="F21" s="121"/>
      <c r="G21" s="61">
        <f t="shared" si="2"/>
        <v>0</v>
      </c>
      <c r="H21" s="57">
        <f t="shared" si="0"/>
        <v>0</v>
      </c>
      <c r="I21" s="103"/>
      <c r="J21" s="58">
        <f t="shared" si="3"/>
        <v>0</v>
      </c>
      <c r="K21" s="113"/>
      <c r="L21" s="59">
        <f t="shared" si="4"/>
        <v>0</v>
      </c>
      <c r="M21" s="103"/>
      <c r="N21" s="103"/>
      <c r="O21" s="103"/>
      <c r="P21" s="125"/>
      <c r="Q21" s="126"/>
      <c r="R21" s="61">
        <f t="shared" si="1"/>
        <v>0</v>
      </c>
      <c r="S21" s="113"/>
    </row>
    <row r="22" spans="1:19" ht="12" customHeight="1" thickBot="1">
      <c r="A22" s="595"/>
      <c r="B22" s="595"/>
      <c r="C22" s="89">
        <v>2009</v>
      </c>
      <c r="D22" s="38">
        <v>38</v>
      </c>
      <c r="E22" s="39">
        <v>142</v>
      </c>
      <c r="F22" s="159">
        <v>2</v>
      </c>
      <c r="G22" s="31">
        <f t="shared" si="2"/>
        <v>180</v>
      </c>
      <c r="H22" s="25">
        <f t="shared" si="0"/>
        <v>162</v>
      </c>
      <c r="I22" s="39">
        <v>123</v>
      </c>
      <c r="J22" s="30">
        <f t="shared" si="3"/>
        <v>0.7592592592592593</v>
      </c>
      <c r="K22" s="42">
        <v>147</v>
      </c>
      <c r="L22" s="23">
        <f t="shared" si="4"/>
        <v>15</v>
      </c>
      <c r="M22" s="45"/>
      <c r="N22" s="45">
        <v>1</v>
      </c>
      <c r="O22" s="45"/>
      <c r="P22" s="46">
        <v>14</v>
      </c>
      <c r="Q22" s="47">
        <v>414</v>
      </c>
      <c r="R22" s="34">
        <f t="shared" si="1"/>
        <v>18</v>
      </c>
      <c r="S22" s="42">
        <v>66</v>
      </c>
    </row>
    <row r="23" spans="1:19" ht="12" customHeight="1">
      <c r="A23" s="593" t="s">
        <v>44</v>
      </c>
      <c r="B23" s="593" t="s">
        <v>18</v>
      </c>
      <c r="C23" s="92">
        <v>2007</v>
      </c>
      <c r="D23" s="104"/>
      <c r="E23" s="101"/>
      <c r="F23" s="120"/>
      <c r="G23" s="64">
        <f t="shared" si="2"/>
        <v>0</v>
      </c>
      <c r="H23" s="53">
        <f t="shared" si="0"/>
        <v>0</v>
      </c>
      <c r="I23" s="101"/>
      <c r="J23" s="54">
        <f t="shared" si="3"/>
        <v>0</v>
      </c>
      <c r="K23" s="109"/>
      <c r="L23" s="55">
        <f t="shared" si="4"/>
        <v>0</v>
      </c>
      <c r="M23" s="114"/>
      <c r="N23" s="114"/>
      <c r="O23" s="114"/>
      <c r="P23" s="115"/>
      <c r="Q23" s="119"/>
      <c r="R23" s="56">
        <f t="shared" si="1"/>
        <v>0</v>
      </c>
      <c r="S23" s="109"/>
    </row>
    <row r="24" spans="1:19" ht="12" customHeight="1">
      <c r="A24" s="594"/>
      <c r="B24" s="594"/>
      <c r="C24" s="93">
        <v>2008</v>
      </c>
      <c r="D24" s="105"/>
      <c r="E24" s="103"/>
      <c r="F24" s="121"/>
      <c r="G24" s="61">
        <f t="shared" si="2"/>
        <v>0</v>
      </c>
      <c r="H24" s="57">
        <f t="shared" si="0"/>
        <v>0</v>
      </c>
      <c r="I24" s="103"/>
      <c r="J24" s="58">
        <f t="shared" si="3"/>
        <v>0</v>
      </c>
      <c r="K24" s="113"/>
      <c r="L24" s="59">
        <f t="shared" si="4"/>
        <v>0</v>
      </c>
      <c r="M24" s="103"/>
      <c r="N24" s="103"/>
      <c r="O24" s="103"/>
      <c r="P24" s="125"/>
      <c r="Q24" s="126"/>
      <c r="R24" s="61">
        <f t="shared" si="1"/>
        <v>0</v>
      </c>
      <c r="S24" s="113"/>
    </row>
    <row r="25" spans="1:19" ht="12" customHeight="1" thickBot="1">
      <c r="A25" s="595"/>
      <c r="B25" s="595"/>
      <c r="C25" s="89">
        <v>2009</v>
      </c>
      <c r="D25" s="38">
        <v>1</v>
      </c>
      <c r="E25" s="39">
        <v>155</v>
      </c>
      <c r="F25" s="159">
        <v>1</v>
      </c>
      <c r="G25" s="31">
        <f t="shared" si="2"/>
        <v>156</v>
      </c>
      <c r="H25" s="25">
        <f t="shared" si="0"/>
        <v>146</v>
      </c>
      <c r="I25" s="39">
        <v>144</v>
      </c>
      <c r="J25" s="30">
        <f t="shared" si="3"/>
        <v>0.9863013698630136</v>
      </c>
      <c r="K25" s="42">
        <v>137</v>
      </c>
      <c r="L25" s="23">
        <f t="shared" si="4"/>
        <v>9</v>
      </c>
      <c r="M25" s="45"/>
      <c r="N25" s="45"/>
      <c r="O25" s="45"/>
      <c r="P25" s="46">
        <v>9</v>
      </c>
      <c r="Q25" s="47">
        <v>174</v>
      </c>
      <c r="R25" s="34">
        <f t="shared" si="1"/>
        <v>10</v>
      </c>
      <c r="S25" s="42">
        <v>46</v>
      </c>
    </row>
    <row r="26" spans="1:19" ht="12" customHeight="1">
      <c r="A26" s="593" t="s">
        <v>53</v>
      </c>
      <c r="B26" s="593" t="s">
        <v>19</v>
      </c>
      <c r="C26" s="92">
        <v>2007</v>
      </c>
      <c r="D26" s="104"/>
      <c r="E26" s="101"/>
      <c r="F26" s="120"/>
      <c r="G26" s="64">
        <f t="shared" si="2"/>
        <v>0</v>
      </c>
      <c r="H26" s="53">
        <f t="shared" si="0"/>
        <v>0</v>
      </c>
      <c r="I26" s="101"/>
      <c r="J26" s="54">
        <f t="shared" si="3"/>
        <v>0</v>
      </c>
      <c r="K26" s="109"/>
      <c r="L26" s="55">
        <f t="shared" si="4"/>
        <v>0</v>
      </c>
      <c r="M26" s="114"/>
      <c r="N26" s="114"/>
      <c r="O26" s="114"/>
      <c r="P26" s="115"/>
      <c r="Q26" s="119"/>
      <c r="R26" s="56">
        <f t="shared" si="1"/>
        <v>0</v>
      </c>
      <c r="S26" s="109"/>
    </row>
    <row r="27" spans="1:19" ht="12" customHeight="1">
      <c r="A27" s="594"/>
      <c r="B27" s="594"/>
      <c r="C27" s="93">
        <v>2008</v>
      </c>
      <c r="D27" s="105"/>
      <c r="E27" s="103"/>
      <c r="F27" s="121"/>
      <c r="G27" s="61">
        <f t="shared" si="2"/>
        <v>0</v>
      </c>
      <c r="H27" s="57">
        <f t="shared" si="0"/>
        <v>0</v>
      </c>
      <c r="I27" s="103"/>
      <c r="J27" s="58">
        <f t="shared" si="3"/>
        <v>0</v>
      </c>
      <c r="K27" s="113"/>
      <c r="L27" s="59">
        <f t="shared" si="4"/>
        <v>0</v>
      </c>
      <c r="M27" s="103"/>
      <c r="N27" s="103"/>
      <c r="O27" s="103"/>
      <c r="P27" s="125"/>
      <c r="Q27" s="126"/>
      <c r="R27" s="61">
        <f t="shared" si="1"/>
        <v>0</v>
      </c>
      <c r="S27" s="113"/>
    </row>
    <row r="28" spans="1:19" ht="12" customHeight="1" thickBot="1">
      <c r="A28" s="595"/>
      <c r="B28" s="595"/>
      <c r="C28" s="89">
        <v>2009</v>
      </c>
      <c r="D28" s="38">
        <v>31</v>
      </c>
      <c r="E28" s="39">
        <v>66</v>
      </c>
      <c r="F28" s="159">
        <v>3</v>
      </c>
      <c r="G28" s="31">
        <f t="shared" si="2"/>
        <v>97</v>
      </c>
      <c r="H28" s="25">
        <f t="shared" si="0"/>
        <v>59</v>
      </c>
      <c r="I28" s="39">
        <v>35</v>
      </c>
      <c r="J28" s="30">
        <f t="shared" si="3"/>
        <v>0.5932203389830508</v>
      </c>
      <c r="K28" s="42">
        <v>40</v>
      </c>
      <c r="L28" s="23">
        <f t="shared" si="4"/>
        <v>19</v>
      </c>
      <c r="M28" s="45"/>
      <c r="N28" s="45">
        <v>3</v>
      </c>
      <c r="O28" s="45"/>
      <c r="P28" s="46">
        <v>16</v>
      </c>
      <c r="Q28" s="47">
        <v>345</v>
      </c>
      <c r="R28" s="34">
        <f t="shared" si="1"/>
        <v>38</v>
      </c>
      <c r="S28" s="42">
        <v>31</v>
      </c>
    </row>
    <row r="29" spans="1:19" ht="12" customHeight="1">
      <c r="A29" s="593" t="s">
        <v>49</v>
      </c>
      <c r="B29" s="593" t="s">
        <v>20</v>
      </c>
      <c r="C29" s="92">
        <v>2007</v>
      </c>
      <c r="D29" s="104"/>
      <c r="E29" s="101"/>
      <c r="F29" s="120"/>
      <c r="G29" s="64">
        <f>E29+D29</f>
        <v>0</v>
      </c>
      <c r="H29" s="53">
        <f>K29+L29</f>
        <v>0</v>
      </c>
      <c r="I29" s="101"/>
      <c r="J29" s="54">
        <f aca="true" t="shared" si="5" ref="J29:J34">IF(H29&lt;&gt;0,I29/H29,0)</f>
        <v>0</v>
      </c>
      <c r="K29" s="109"/>
      <c r="L29" s="55">
        <f>M29+N29+O29+P29</f>
        <v>0</v>
      </c>
      <c r="M29" s="114"/>
      <c r="N29" s="114"/>
      <c r="O29" s="114"/>
      <c r="P29" s="115"/>
      <c r="Q29" s="119"/>
      <c r="R29" s="56">
        <f>SUM(G29-H29)</f>
        <v>0</v>
      </c>
      <c r="S29" s="109"/>
    </row>
    <row r="30" spans="1:19" ht="12" customHeight="1">
      <c r="A30" s="594"/>
      <c r="B30" s="594"/>
      <c r="C30" s="93">
        <v>2008</v>
      </c>
      <c r="D30" s="105"/>
      <c r="E30" s="103"/>
      <c r="F30" s="121"/>
      <c r="G30" s="61">
        <f>E30+D30</f>
        <v>0</v>
      </c>
      <c r="H30" s="57">
        <f>K30+L30</f>
        <v>0</v>
      </c>
      <c r="I30" s="103"/>
      <c r="J30" s="58">
        <f t="shared" si="5"/>
        <v>0</v>
      </c>
      <c r="K30" s="113"/>
      <c r="L30" s="59">
        <f>M30+N30+O30+P30</f>
        <v>0</v>
      </c>
      <c r="M30" s="103"/>
      <c r="N30" s="103"/>
      <c r="O30" s="103"/>
      <c r="P30" s="125"/>
      <c r="Q30" s="126"/>
      <c r="R30" s="61">
        <f>SUM(G30-H30)</f>
        <v>0</v>
      </c>
      <c r="S30" s="113"/>
    </row>
    <row r="31" spans="1:19" ht="12" customHeight="1" thickBot="1">
      <c r="A31" s="595"/>
      <c r="B31" s="595"/>
      <c r="C31" s="89">
        <v>2009</v>
      </c>
      <c r="D31" s="38"/>
      <c r="E31" s="39">
        <v>20</v>
      </c>
      <c r="F31" s="159"/>
      <c r="G31" s="31">
        <f>E31+D31</f>
        <v>20</v>
      </c>
      <c r="H31" s="25">
        <f>K31+L31</f>
        <v>20</v>
      </c>
      <c r="I31" s="39">
        <v>20</v>
      </c>
      <c r="J31" s="30">
        <f t="shared" si="5"/>
        <v>1</v>
      </c>
      <c r="K31" s="74">
        <v>20</v>
      </c>
      <c r="L31" s="22">
        <f>M31+N31+O31+P31</f>
        <v>0</v>
      </c>
      <c r="M31" s="48"/>
      <c r="N31" s="48"/>
      <c r="O31" s="48"/>
      <c r="P31" s="78"/>
      <c r="Q31" s="75">
        <v>20</v>
      </c>
      <c r="R31" s="76">
        <f>SUM(G31-H31)</f>
        <v>0</v>
      </c>
      <c r="S31" s="74"/>
    </row>
    <row r="32" spans="1:19" ht="12" customHeight="1">
      <c r="A32" s="614" t="s">
        <v>54</v>
      </c>
      <c r="B32" s="593" t="s">
        <v>21</v>
      </c>
      <c r="C32" s="92">
        <v>2007</v>
      </c>
      <c r="D32" s="136">
        <f aca="true" t="shared" si="6" ref="D32:I34">D8+D11+D14+D17+D20+D23+D26+D29</f>
        <v>0</v>
      </c>
      <c r="E32" s="144">
        <f t="shared" si="6"/>
        <v>0</v>
      </c>
      <c r="F32" s="146">
        <f t="shared" si="6"/>
        <v>0</v>
      </c>
      <c r="G32" s="169">
        <f t="shared" si="6"/>
        <v>0</v>
      </c>
      <c r="H32" s="166">
        <f t="shared" si="6"/>
        <v>0</v>
      </c>
      <c r="I32" s="144">
        <f t="shared" si="6"/>
        <v>0</v>
      </c>
      <c r="J32" s="54">
        <f t="shared" si="5"/>
        <v>0</v>
      </c>
      <c r="K32" s="143">
        <f aca="true" t="shared" si="7" ref="K32:R32">K8+K11+K14+K17+K20+K23+K26+K29</f>
        <v>0</v>
      </c>
      <c r="L32" s="166">
        <f t="shared" si="7"/>
        <v>0</v>
      </c>
      <c r="M32" s="144">
        <f t="shared" si="7"/>
        <v>0</v>
      </c>
      <c r="N32" s="144">
        <f t="shared" si="7"/>
        <v>0</v>
      </c>
      <c r="O32" s="144">
        <f t="shared" si="7"/>
        <v>0</v>
      </c>
      <c r="P32" s="236">
        <f t="shared" si="7"/>
        <v>0</v>
      </c>
      <c r="Q32" s="137">
        <f>Q8+Q11+Q14+Q20+Q23+Q26+Q29</f>
        <v>0</v>
      </c>
      <c r="R32" s="142">
        <f t="shared" si="7"/>
        <v>0</v>
      </c>
      <c r="S32" s="137">
        <f>S8+S11+S14+S17+S20+S23+S26+S29</f>
        <v>0</v>
      </c>
    </row>
    <row r="33" spans="1:19" ht="12" customHeight="1">
      <c r="A33" s="615"/>
      <c r="B33" s="594"/>
      <c r="C33" s="93">
        <v>2008</v>
      </c>
      <c r="D33" s="138">
        <f t="shared" si="6"/>
        <v>0</v>
      </c>
      <c r="E33" s="150">
        <f t="shared" si="6"/>
        <v>0</v>
      </c>
      <c r="F33" s="152">
        <f t="shared" si="6"/>
        <v>0</v>
      </c>
      <c r="G33" s="170">
        <f t="shared" si="6"/>
        <v>0</v>
      </c>
      <c r="H33" s="167">
        <f t="shared" si="6"/>
        <v>0</v>
      </c>
      <c r="I33" s="150">
        <f t="shared" si="6"/>
        <v>0</v>
      </c>
      <c r="J33" s="58">
        <f t="shared" si="5"/>
        <v>0</v>
      </c>
      <c r="K33" s="149">
        <f aca="true" t="shared" si="8" ref="K33:P33">K9+K12+K15+K18+K21+K24+K27+K30</f>
        <v>0</v>
      </c>
      <c r="L33" s="167">
        <f t="shared" si="8"/>
        <v>0</v>
      </c>
      <c r="M33" s="150">
        <f t="shared" si="8"/>
        <v>0</v>
      </c>
      <c r="N33" s="150">
        <f t="shared" si="8"/>
        <v>0</v>
      </c>
      <c r="O33" s="150">
        <f t="shared" si="8"/>
        <v>0</v>
      </c>
      <c r="P33" s="237">
        <f t="shared" si="8"/>
        <v>0</v>
      </c>
      <c r="Q33" s="139">
        <f>Q9+Q12+Q15+Q21+Q24+Q27+Q30</f>
        <v>0</v>
      </c>
      <c r="R33" s="148">
        <f>R9+R12+R15+R18+R21+R24+R27+R30</f>
        <v>0</v>
      </c>
      <c r="S33" s="139">
        <f>S9+S12+S15+S18+S21+S24+S27+S30</f>
        <v>0</v>
      </c>
    </row>
    <row r="34" spans="1:19" ht="12" customHeight="1" thickBot="1">
      <c r="A34" s="616"/>
      <c r="B34" s="595"/>
      <c r="C34" s="89">
        <v>2009</v>
      </c>
      <c r="D34" s="140">
        <f t="shared" si="6"/>
        <v>90</v>
      </c>
      <c r="E34" s="156">
        <f t="shared" si="6"/>
        <v>509</v>
      </c>
      <c r="F34" s="157">
        <f t="shared" si="6"/>
        <v>7</v>
      </c>
      <c r="G34" s="171">
        <f t="shared" si="6"/>
        <v>599</v>
      </c>
      <c r="H34" s="168">
        <f t="shared" si="6"/>
        <v>513</v>
      </c>
      <c r="I34" s="156">
        <f t="shared" si="6"/>
        <v>436</v>
      </c>
      <c r="J34" s="191">
        <f t="shared" si="5"/>
        <v>0.8499025341130604</v>
      </c>
      <c r="K34" s="190">
        <f aca="true" t="shared" si="9" ref="K34:R34">K10+K13+K16+K19+K22+K25+K28+K31</f>
        <v>447</v>
      </c>
      <c r="L34" s="168">
        <f t="shared" si="9"/>
        <v>66</v>
      </c>
      <c r="M34" s="156">
        <f t="shared" si="9"/>
        <v>0</v>
      </c>
      <c r="N34" s="156">
        <f t="shared" si="9"/>
        <v>4</v>
      </c>
      <c r="O34" s="156">
        <f t="shared" si="9"/>
        <v>0</v>
      </c>
      <c r="P34" s="238">
        <f t="shared" si="9"/>
        <v>62</v>
      </c>
      <c r="Q34" s="141">
        <f>Q10+Q13+Q16+Q22+Q25+Q28+Q31</f>
        <v>1251</v>
      </c>
      <c r="R34" s="162">
        <f t="shared" si="9"/>
        <v>86</v>
      </c>
      <c r="S34" s="141">
        <f>S10+S13+S16+S19+S22+S25+S28+S31</f>
        <v>173</v>
      </c>
    </row>
    <row r="35" spans="1:19" ht="12" customHeight="1">
      <c r="A35" s="594" t="s">
        <v>45</v>
      </c>
      <c r="B35" s="593" t="s">
        <v>23</v>
      </c>
      <c r="C35" s="92">
        <v>2007</v>
      </c>
      <c r="D35" s="106"/>
      <c r="E35" s="107"/>
      <c r="F35" s="160"/>
      <c r="G35" s="60">
        <f t="shared" si="2"/>
        <v>0</v>
      </c>
      <c r="H35" s="77">
        <f t="shared" si="0"/>
        <v>0</v>
      </c>
      <c r="I35" s="107"/>
      <c r="J35" s="69">
        <f t="shared" si="3"/>
        <v>0</v>
      </c>
      <c r="K35" s="112"/>
      <c r="L35" s="62">
        <f t="shared" si="4"/>
        <v>0</v>
      </c>
      <c r="M35" s="122"/>
      <c r="N35" s="122"/>
      <c r="O35" s="122"/>
      <c r="P35" s="129"/>
      <c r="Q35" s="124"/>
      <c r="R35" s="79">
        <f t="shared" si="1"/>
        <v>0</v>
      </c>
      <c r="S35" s="112"/>
    </row>
    <row r="36" spans="1:19" ht="12" customHeight="1">
      <c r="A36" s="594"/>
      <c r="B36" s="594"/>
      <c r="C36" s="93">
        <v>2008</v>
      </c>
      <c r="D36" s="105"/>
      <c r="E36" s="103"/>
      <c r="F36" s="121"/>
      <c r="G36" s="61">
        <f t="shared" si="2"/>
        <v>0</v>
      </c>
      <c r="H36" s="57">
        <f t="shared" si="0"/>
        <v>0</v>
      </c>
      <c r="I36" s="103"/>
      <c r="J36" s="58">
        <f t="shared" si="3"/>
        <v>0</v>
      </c>
      <c r="K36" s="113"/>
      <c r="L36" s="63">
        <f t="shared" si="4"/>
        <v>0</v>
      </c>
      <c r="M36" s="103"/>
      <c r="N36" s="103"/>
      <c r="O36" s="103"/>
      <c r="P36" s="121"/>
      <c r="Q36" s="126"/>
      <c r="R36" s="61">
        <f t="shared" si="1"/>
        <v>0</v>
      </c>
      <c r="S36" s="113"/>
    </row>
    <row r="37" spans="1:19" ht="12" customHeight="1" thickBot="1">
      <c r="A37" s="595"/>
      <c r="B37" s="595"/>
      <c r="C37" s="89">
        <v>2009</v>
      </c>
      <c r="D37" s="38">
        <v>2</v>
      </c>
      <c r="E37" s="39">
        <v>61</v>
      </c>
      <c r="F37" s="159">
        <v>0</v>
      </c>
      <c r="G37" s="31">
        <f t="shared" si="2"/>
        <v>63</v>
      </c>
      <c r="H37" s="25">
        <f t="shared" si="0"/>
        <v>53</v>
      </c>
      <c r="I37" s="39">
        <v>47</v>
      </c>
      <c r="J37" s="30">
        <f t="shared" si="3"/>
        <v>0.8867924528301887</v>
      </c>
      <c r="K37" s="42">
        <v>33</v>
      </c>
      <c r="L37" s="25">
        <f t="shared" si="4"/>
        <v>20</v>
      </c>
      <c r="M37" s="48">
        <v>9</v>
      </c>
      <c r="N37" s="48">
        <v>4</v>
      </c>
      <c r="O37" s="48">
        <v>1</v>
      </c>
      <c r="P37" s="49">
        <v>6</v>
      </c>
      <c r="Q37" s="47">
        <v>111</v>
      </c>
      <c r="R37" s="34">
        <f t="shared" si="1"/>
        <v>10</v>
      </c>
      <c r="S37" s="42">
        <v>15</v>
      </c>
    </row>
    <row r="38" spans="1:19" ht="12" customHeight="1">
      <c r="A38" s="593" t="s">
        <v>46</v>
      </c>
      <c r="B38" s="593" t="s">
        <v>24</v>
      </c>
      <c r="C38" s="92">
        <v>2007</v>
      </c>
      <c r="D38" s="104"/>
      <c r="E38" s="101"/>
      <c r="F38" s="120"/>
      <c r="G38" s="64">
        <f t="shared" si="2"/>
        <v>0</v>
      </c>
      <c r="H38" s="53">
        <f t="shared" si="0"/>
        <v>0</v>
      </c>
      <c r="I38" s="101"/>
      <c r="J38" s="54">
        <f t="shared" si="3"/>
        <v>0</v>
      </c>
      <c r="K38" s="108"/>
      <c r="L38" s="55">
        <f t="shared" si="4"/>
        <v>0</v>
      </c>
      <c r="M38" s="114"/>
      <c r="N38" s="114"/>
      <c r="O38" s="114"/>
      <c r="P38" s="115"/>
      <c r="Q38" s="116"/>
      <c r="R38" s="94">
        <f t="shared" si="1"/>
        <v>0</v>
      </c>
      <c r="S38" s="108"/>
    </row>
    <row r="39" spans="1:19" ht="12" customHeight="1">
      <c r="A39" s="594"/>
      <c r="B39" s="594"/>
      <c r="C39" s="93">
        <v>2008</v>
      </c>
      <c r="D39" s="105"/>
      <c r="E39" s="103"/>
      <c r="F39" s="121"/>
      <c r="G39" s="61">
        <f t="shared" si="2"/>
        <v>0</v>
      </c>
      <c r="H39" s="57">
        <f t="shared" si="0"/>
        <v>0</v>
      </c>
      <c r="I39" s="103"/>
      <c r="J39" s="58">
        <f t="shared" si="3"/>
        <v>0</v>
      </c>
      <c r="K39" s="113"/>
      <c r="L39" s="59">
        <f t="shared" si="4"/>
        <v>0</v>
      </c>
      <c r="M39" s="103"/>
      <c r="N39" s="103"/>
      <c r="O39" s="103"/>
      <c r="P39" s="125"/>
      <c r="Q39" s="126"/>
      <c r="R39" s="61">
        <f t="shared" si="1"/>
        <v>0</v>
      </c>
      <c r="S39" s="113"/>
    </row>
    <row r="40" spans="1:19" ht="12" customHeight="1" thickBot="1">
      <c r="A40" s="595"/>
      <c r="B40" s="595"/>
      <c r="C40" s="89">
        <v>2009</v>
      </c>
      <c r="D40" s="50">
        <v>5</v>
      </c>
      <c r="E40" s="40">
        <v>130</v>
      </c>
      <c r="F40" s="90">
        <v>0</v>
      </c>
      <c r="G40" s="29">
        <f t="shared" si="2"/>
        <v>135</v>
      </c>
      <c r="H40" s="85">
        <f t="shared" si="0"/>
        <v>131</v>
      </c>
      <c r="I40" s="40">
        <v>128</v>
      </c>
      <c r="J40" s="32">
        <f t="shared" si="3"/>
        <v>0.9770992366412213</v>
      </c>
      <c r="K40" s="42">
        <v>120</v>
      </c>
      <c r="L40" s="23">
        <f t="shared" si="4"/>
        <v>11</v>
      </c>
      <c r="M40" s="45">
        <v>0</v>
      </c>
      <c r="N40" s="45">
        <v>0</v>
      </c>
      <c r="O40" s="45">
        <v>0</v>
      </c>
      <c r="P40" s="46">
        <v>11</v>
      </c>
      <c r="Q40" s="47">
        <v>155</v>
      </c>
      <c r="R40" s="29">
        <f t="shared" si="1"/>
        <v>4</v>
      </c>
      <c r="S40" s="42">
        <v>23</v>
      </c>
    </row>
    <row r="41" spans="1:19" ht="12" customHeight="1">
      <c r="A41" s="593" t="s">
        <v>50</v>
      </c>
      <c r="B41" s="593" t="s">
        <v>25</v>
      </c>
      <c r="C41" s="92">
        <v>2007</v>
      </c>
      <c r="D41" s="99"/>
      <c r="E41" s="101"/>
      <c r="F41" s="120"/>
      <c r="G41" s="64">
        <f>E41+D41</f>
        <v>0</v>
      </c>
      <c r="H41" s="53">
        <f t="shared" si="0"/>
        <v>0</v>
      </c>
      <c r="I41" s="101"/>
      <c r="J41" s="86">
        <f t="shared" si="3"/>
        <v>0</v>
      </c>
      <c r="K41" s="110"/>
      <c r="L41" s="55">
        <f>M41+N41+O41+P41</f>
        <v>0</v>
      </c>
      <c r="M41" s="114"/>
      <c r="N41" s="114"/>
      <c r="O41" s="114"/>
      <c r="P41" s="115"/>
      <c r="Q41" s="71" t="s">
        <v>22</v>
      </c>
      <c r="R41" s="64">
        <f>SUM(G41-H41)</f>
        <v>0</v>
      </c>
      <c r="S41" s="70" t="s">
        <v>22</v>
      </c>
    </row>
    <row r="42" spans="1:19" ht="12" customHeight="1">
      <c r="A42" s="594"/>
      <c r="B42" s="594"/>
      <c r="C42" s="93">
        <v>2008</v>
      </c>
      <c r="D42" s="102"/>
      <c r="E42" s="103"/>
      <c r="F42" s="121"/>
      <c r="G42" s="61">
        <f t="shared" si="2"/>
        <v>0</v>
      </c>
      <c r="H42" s="57">
        <f t="shared" si="0"/>
        <v>0</v>
      </c>
      <c r="I42" s="103"/>
      <c r="J42" s="87">
        <f t="shared" si="3"/>
        <v>0</v>
      </c>
      <c r="K42" s="111"/>
      <c r="L42" s="59">
        <f>M42+N42+O42+P42</f>
        <v>0</v>
      </c>
      <c r="M42" s="103"/>
      <c r="N42" s="103"/>
      <c r="O42" s="103"/>
      <c r="P42" s="125"/>
      <c r="Q42" s="71" t="s">
        <v>22</v>
      </c>
      <c r="R42" s="61">
        <f t="shared" si="1"/>
        <v>0</v>
      </c>
      <c r="S42" s="70" t="s">
        <v>22</v>
      </c>
    </row>
    <row r="43" spans="1:19" ht="12" customHeight="1" thickBot="1">
      <c r="A43" s="595"/>
      <c r="B43" s="595"/>
      <c r="C43" s="89">
        <v>2009</v>
      </c>
      <c r="D43" s="73">
        <v>0</v>
      </c>
      <c r="E43" s="40">
        <v>49</v>
      </c>
      <c r="F43" s="90">
        <v>0</v>
      </c>
      <c r="G43" s="29">
        <f aca="true" t="shared" si="10" ref="G43:G52">E43+D43</f>
        <v>49</v>
      </c>
      <c r="H43" s="85">
        <f t="shared" si="0"/>
        <v>29</v>
      </c>
      <c r="I43" s="40">
        <v>29</v>
      </c>
      <c r="J43" s="97">
        <f t="shared" si="3"/>
        <v>1</v>
      </c>
      <c r="K43" s="89">
        <v>29</v>
      </c>
      <c r="L43" s="59">
        <f>M43+N43+O43+P43</f>
        <v>0</v>
      </c>
      <c r="M43" s="40">
        <v>0</v>
      </c>
      <c r="N43" s="40">
        <v>0</v>
      </c>
      <c r="O43" s="40">
        <v>0</v>
      </c>
      <c r="P43" s="43">
        <v>0</v>
      </c>
      <c r="Q43" s="12" t="s">
        <v>22</v>
      </c>
      <c r="R43" s="34">
        <f>SUM(G43-H43)</f>
        <v>20</v>
      </c>
      <c r="S43" s="13" t="s">
        <v>22</v>
      </c>
    </row>
    <row r="44" spans="1:19" ht="12" customHeight="1">
      <c r="A44" s="593" t="s">
        <v>41</v>
      </c>
      <c r="B44" s="593" t="s">
        <v>26</v>
      </c>
      <c r="C44" s="92">
        <v>2007</v>
      </c>
      <c r="D44" s="104"/>
      <c r="E44" s="101"/>
      <c r="F44" s="120"/>
      <c r="G44" s="64">
        <f t="shared" si="10"/>
        <v>0</v>
      </c>
      <c r="H44" s="53">
        <f aca="true" t="shared" si="11" ref="H44:H52">K44+L44</f>
        <v>0</v>
      </c>
      <c r="I44" s="101"/>
      <c r="J44" s="54">
        <f t="shared" si="3"/>
        <v>0</v>
      </c>
      <c r="K44" s="108"/>
      <c r="L44" s="55">
        <f t="shared" si="4"/>
        <v>0</v>
      </c>
      <c r="M44" s="114"/>
      <c r="N44" s="114"/>
      <c r="O44" s="114"/>
      <c r="P44" s="115"/>
      <c r="Q44" s="116"/>
      <c r="R44" s="94">
        <f aca="true" t="shared" si="12" ref="R44:R52">SUM(G44-H44)</f>
        <v>0</v>
      </c>
      <c r="S44" s="108"/>
    </row>
    <row r="45" spans="1:19" ht="12" customHeight="1">
      <c r="A45" s="594"/>
      <c r="B45" s="594"/>
      <c r="C45" s="93">
        <v>2008</v>
      </c>
      <c r="D45" s="105"/>
      <c r="E45" s="103"/>
      <c r="F45" s="121"/>
      <c r="G45" s="61">
        <f t="shared" si="10"/>
        <v>0</v>
      </c>
      <c r="H45" s="57">
        <f t="shared" si="11"/>
        <v>0</v>
      </c>
      <c r="I45" s="103"/>
      <c r="J45" s="58">
        <f t="shared" si="3"/>
        <v>0</v>
      </c>
      <c r="K45" s="109"/>
      <c r="L45" s="59">
        <f t="shared" si="4"/>
        <v>0</v>
      </c>
      <c r="M45" s="117"/>
      <c r="N45" s="117"/>
      <c r="O45" s="117"/>
      <c r="P45" s="118"/>
      <c r="Q45" s="119"/>
      <c r="R45" s="56">
        <f t="shared" si="12"/>
        <v>0</v>
      </c>
      <c r="S45" s="109"/>
    </row>
    <row r="46" spans="1:19" ht="12" customHeight="1" thickBot="1">
      <c r="A46" s="595"/>
      <c r="B46" s="595"/>
      <c r="C46" s="89">
        <v>2009</v>
      </c>
      <c r="D46" s="50">
        <v>13</v>
      </c>
      <c r="E46" s="40">
        <v>63</v>
      </c>
      <c r="F46" s="90">
        <v>0</v>
      </c>
      <c r="G46" s="29">
        <f t="shared" si="10"/>
        <v>76</v>
      </c>
      <c r="H46" s="85">
        <f t="shared" si="11"/>
        <v>70</v>
      </c>
      <c r="I46" s="40">
        <v>49</v>
      </c>
      <c r="J46" s="32">
        <f t="shared" si="3"/>
        <v>0.7</v>
      </c>
      <c r="K46" s="41">
        <v>66</v>
      </c>
      <c r="L46" s="23">
        <f t="shared" si="4"/>
        <v>4</v>
      </c>
      <c r="M46" s="40">
        <v>0</v>
      </c>
      <c r="N46" s="40">
        <v>0</v>
      </c>
      <c r="O46" s="40">
        <v>0</v>
      </c>
      <c r="P46" s="43">
        <v>4</v>
      </c>
      <c r="Q46" s="44">
        <v>86</v>
      </c>
      <c r="R46" s="29">
        <f t="shared" si="12"/>
        <v>6</v>
      </c>
      <c r="S46" s="41">
        <v>1</v>
      </c>
    </row>
    <row r="47" spans="1:19" ht="12" customHeight="1">
      <c r="A47" s="593" t="s">
        <v>47</v>
      </c>
      <c r="B47" s="593" t="s">
        <v>57</v>
      </c>
      <c r="C47" s="92">
        <v>2007</v>
      </c>
      <c r="D47" s="104"/>
      <c r="E47" s="101"/>
      <c r="F47" s="120"/>
      <c r="G47" s="64">
        <f t="shared" si="10"/>
        <v>0</v>
      </c>
      <c r="H47" s="53">
        <f t="shared" si="11"/>
        <v>0</v>
      </c>
      <c r="I47" s="101"/>
      <c r="J47" s="54">
        <f t="shared" si="3"/>
        <v>0</v>
      </c>
      <c r="K47" s="109"/>
      <c r="L47" s="55">
        <f t="shared" si="4"/>
        <v>0</v>
      </c>
      <c r="M47" s="114"/>
      <c r="N47" s="114"/>
      <c r="O47" s="114"/>
      <c r="P47" s="115"/>
      <c r="Q47" s="119"/>
      <c r="R47" s="56">
        <f t="shared" si="12"/>
        <v>0</v>
      </c>
      <c r="S47" s="109"/>
    </row>
    <row r="48" spans="1:19" ht="12" customHeight="1">
      <c r="A48" s="594"/>
      <c r="B48" s="594"/>
      <c r="C48" s="93">
        <v>2008</v>
      </c>
      <c r="D48" s="105"/>
      <c r="E48" s="103"/>
      <c r="F48" s="121"/>
      <c r="G48" s="61">
        <f t="shared" si="10"/>
        <v>0</v>
      </c>
      <c r="H48" s="57">
        <f t="shared" si="11"/>
        <v>0</v>
      </c>
      <c r="I48" s="103"/>
      <c r="J48" s="58">
        <f t="shared" si="3"/>
        <v>0</v>
      </c>
      <c r="K48" s="109"/>
      <c r="L48" s="59">
        <f t="shared" si="4"/>
        <v>0</v>
      </c>
      <c r="M48" s="117"/>
      <c r="N48" s="117"/>
      <c r="O48" s="117"/>
      <c r="P48" s="118"/>
      <c r="Q48" s="119"/>
      <c r="R48" s="56">
        <f t="shared" si="12"/>
        <v>0</v>
      </c>
      <c r="S48" s="109"/>
    </row>
    <row r="49" spans="1:19" ht="12" customHeight="1" thickBot="1">
      <c r="A49" s="595"/>
      <c r="B49" s="595"/>
      <c r="C49" s="89">
        <v>2009</v>
      </c>
      <c r="D49" s="38">
        <v>2</v>
      </c>
      <c r="E49" s="39">
        <v>59</v>
      </c>
      <c r="F49" s="159">
        <v>0</v>
      </c>
      <c r="G49" s="31">
        <f t="shared" si="10"/>
        <v>61</v>
      </c>
      <c r="H49" s="25">
        <f t="shared" si="11"/>
        <v>57</v>
      </c>
      <c r="I49" s="39">
        <v>53</v>
      </c>
      <c r="J49" s="30">
        <f t="shared" si="3"/>
        <v>0.9298245614035088</v>
      </c>
      <c r="K49" s="41">
        <v>51</v>
      </c>
      <c r="L49" s="23">
        <f t="shared" si="4"/>
        <v>6</v>
      </c>
      <c r="M49" s="40">
        <v>0</v>
      </c>
      <c r="N49" s="40">
        <v>0</v>
      </c>
      <c r="O49" s="40">
        <v>0</v>
      </c>
      <c r="P49" s="43">
        <v>6</v>
      </c>
      <c r="Q49" s="44">
        <v>58</v>
      </c>
      <c r="R49" s="29">
        <f t="shared" si="12"/>
        <v>4</v>
      </c>
      <c r="S49" s="41">
        <v>0</v>
      </c>
    </row>
    <row r="50" spans="1:19" ht="12" customHeight="1">
      <c r="A50" s="593" t="s">
        <v>48</v>
      </c>
      <c r="B50" s="593" t="s">
        <v>27</v>
      </c>
      <c r="C50" s="92">
        <v>2007</v>
      </c>
      <c r="D50" s="104"/>
      <c r="E50" s="101"/>
      <c r="F50" s="120"/>
      <c r="G50" s="64">
        <f t="shared" si="10"/>
        <v>0</v>
      </c>
      <c r="H50" s="53">
        <f t="shared" si="11"/>
        <v>0</v>
      </c>
      <c r="I50" s="101"/>
      <c r="J50" s="54">
        <f t="shared" si="3"/>
        <v>0</v>
      </c>
      <c r="K50" s="109"/>
      <c r="L50" s="55">
        <f t="shared" si="4"/>
        <v>0</v>
      </c>
      <c r="M50" s="114"/>
      <c r="N50" s="114"/>
      <c r="O50" s="114"/>
      <c r="P50" s="115"/>
      <c r="Q50" s="119"/>
      <c r="R50" s="56">
        <f t="shared" si="12"/>
        <v>0</v>
      </c>
      <c r="S50" s="109"/>
    </row>
    <row r="51" spans="1:19" ht="12" customHeight="1">
      <c r="A51" s="594"/>
      <c r="B51" s="594"/>
      <c r="C51" s="93">
        <v>2008</v>
      </c>
      <c r="D51" s="105"/>
      <c r="E51" s="103"/>
      <c r="F51" s="121"/>
      <c r="G51" s="61">
        <f t="shared" si="10"/>
        <v>0</v>
      </c>
      <c r="H51" s="57">
        <f t="shared" si="11"/>
        <v>0</v>
      </c>
      <c r="I51" s="103"/>
      <c r="J51" s="58">
        <f t="shared" si="3"/>
        <v>0</v>
      </c>
      <c r="K51" s="109"/>
      <c r="L51" s="59">
        <f t="shared" si="4"/>
        <v>0</v>
      </c>
      <c r="M51" s="117"/>
      <c r="N51" s="117"/>
      <c r="O51" s="117"/>
      <c r="P51" s="118"/>
      <c r="Q51" s="119"/>
      <c r="R51" s="56">
        <f t="shared" si="12"/>
        <v>0</v>
      </c>
      <c r="S51" s="109"/>
    </row>
    <row r="52" spans="1:19" ht="12" customHeight="1" thickBot="1">
      <c r="A52" s="595"/>
      <c r="B52" s="595"/>
      <c r="C52" s="89">
        <v>2009</v>
      </c>
      <c r="D52" s="38"/>
      <c r="E52" s="39"/>
      <c r="F52" s="159">
        <v>0</v>
      </c>
      <c r="G52" s="31">
        <f t="shared" si="10"/>
        <v>0</v>
      </c>
      <c r="H52" s="25">
        <f t="shared" si="11"/>
        <v>0</v>
      </c>
      <c r="I52" s="39">
        <v>0</v>
      </c>
      <c r="J52" s="30">
        <f t="shared" si="3"/>
        <v>0</v>
      </c>
      <c r="K52" s="80">
        <v>0</v>
      </c>
      <c r="L52" s="22">
        <f t="shared" si="4"/>
        <v>0</v>
      </c>
      <c r="M52" s="39">
        <v>0</v>
      </c>
      <c r="N52" s="39">
        <v>0</v>
      </c>
      <c r="O52" s="39">
        <v>0</v>
      </c>
      <c r="P52" s="81">
        <v>0</v>
      </c>
      <c r="Q52" s="82">
        <v>0</v>
      </c>
      <c r="R52" s="31">
        <f t="shared" si="12"/>
        <v>0</v>
      </c>
      <c r="S52" s="80">
        <v>0</v>
      </c>
    </row>
    <row r="53" spans="1:19" ht="12" customHeight="1">
      <c r="A53" s="614" t="s">
        <v>55</v>
      </c>
      <c r="B53" s="593" t="s">
        <v>28</v>
      </c>
      <c r="C53" s="92">
        <v>2007</v>
      </c>
      <c r="D53" s="136">
        <f aca="true" t="shared" si="13" ref="D53:I55">D35+D38+D41+D44+D47+D50</f>
        <v>0</v>
      </c>
      <c r="E53" s="144">
        <f t="shared" si="13"/>
        <v>0</v>
      </c>
      <c r="F53" s="146">
        <f t="shared" si="13"/>
        <v>0</v>
      </c>
      <c r="G53" s="147">
        <f t="shared" si="13"/>
        <v>0</v>
      </c>
      <c r="H53" s="142">
        <f>H35+H38+H41+H44+H47+H50</f>
        <v>0</v>
      </c>
      <c r="I53" s="144">
        <f t="shared" si="13"/>
        <v>0</v>
      </c>
      <c r="J53" s="86">
        <f>IF(H53&lt;&gt;0,I53/H53,0)</f>
        <v>0</v>
      </c>
      <c r="K53" s="145">
        <f aca="true" t="shared" si="14" ref="K53:P55">K35+K38+K41+K44+K47+K50</f>
        <v>0</v>
      </c>
      <c r="L53" s="136">
        <f t="shared" si="14"/>
        <v>0</v>
      </c>
      <c r="M53" s="144">
        <f t="shared" si="14"/>
        <v>0</v>
      </c>
      <c r="N53" s="144">
        <f t="shared" si="14"/>
        <v>0</v>
      </c>
      <c r="O53" s="144">
        <f t="shared" si="14"/>
        <v>0</v>
      </c>
      <c r="P53" s="146">
        <f t="shared" si="14"/>
        <v>0</v>
      </c>
      <c r="Q53" s="147">
        <f>Q35+Q38+Q44+Q47+Q50</f>
        <v>0</v>
      </c>
      <c r="R53" s="147">
        <f>R35+R38+R41+R44+R47+R50</f>
        <v>0</v>
      </c>
      <c r="S53" s="147">
        <f>S35+S38+S44+S47+S50</f>
        <v>0</v>
      </c>
    </row>
    <row r="54" spans="1:19" ht="12" customHeight="1">
      <c r="A54" s="615"/>
      <c r="B54" s="594"/>
      <c r="C54" s="93">
        <v>2008</v>
      </c>
      <c r="D54" s="138">
        <f t="shared" si="13"/>
        <v>0</v>
      </c>
      <c r="E54" s="150">
        <f t="shared" si="13"/>
        <v>0</v>
      </c>
      <c r="F54" s="152">
        <f t="shared" si="13"/>
        <v>0</v>
      </c>
      <c r="G54" s="153">
        <f t="shared" si="13"/>
        <v>0</v>
      </c>
      <c r="H54" s="148">
        <f t="shared" si="13"/>
        <v>0</v>
      </c>
      <c r="I54" s="150">
        <f t="shared" si="13"/>
        <v>0</v>
      </c>
      <c r="J54" s="87">
        <f t="shared" si="3"/>
        <v>0</v>
      </c>
      <c r="K54" s="151">
        <f t="shared" si="14"/>
        <v>0</v>
      </c>
      <c r="L54" s="138">
        <f t="shared" si="14"/>
        <v>0</v>
      </c>
      <c r="M54" s="150">
        <f t="shared" si="14"/>
        <v>0</v>
      </c>
      <c r="N54" s="150">
        <f t="shared" si="14"/>
        <v>0</v>
      </c>
      <c r="O54" s="150">
        <f t="shared" si="14"/>
        <v>0</v>
      </c>
      <c r="P54" s="152">
        <f t="shared" si="14"/>
        <v>0</v>
      </c>
      <c r="Q54" s="153">
        <f>Q36+Q39+Q45+Q48+Q51</f>
        <v>0</v>
      </c>
      <c r="R54" s="153">
        <f>R36+R39+R42+R45+R48+R51</f>
        <v>0</v>
      </c>
      <c r="S54" s="153">
        <f>S36+S39+S45+S48+S51</f>
        <v>0</v>
      </c>
    </row>
    <row r="55" spans="1:19" ht="12" customHeight="1" thickBot="1">
      <c r="A55" s="615"/>
      <c r="B55" s="595"/>
      <c r="C55" s="89">
        <v>2009</v>
      </c>
      <c r="D55" s="140">
        <f t="shared" si="13"/>
        <v>22</v>
      </c>
      <c r="E55" s="156">
        <f t="shared" si="13"/>
        <v>362</v>
      </c>
      <c r="F55" s="157">
        <f t="shared" si="13"/>
        <v>0</v>
      </c>
      <c r="G55" s="70">
        <f t="shared" si="13"/>
        <v>384</v>
      </c>
      <c r="H55" s="154">
        <f t="shared" si="13"/>
        <v>340</v>
      </c>
      <c r="I55" s="72">
        <f t="shared" si="13"/>
        <v>306</v>
      </c>
      <c r="J55" s="216">
        <f t="shared" si="3"/>
        <v>0.9</v>
      </c>
      <c r="K55" s="155">
        <f t="shared" si="14"/>
        <v>299</v>
      </c>
      <c r="L55" s="140">
        <f t="shared" si="14"/>
        <v>41</v>
      </c>
      <c r="M55" s="156">
        <f t="shared" si="14"/>
        <v>9</v>
      </c>
      <c r="N55" s="156">
        <f t="shared" si="14"/>
        <v>4</v>
      </c>
      <c r="O55" s="156">
        <f t="shared" si="14"/>
        <v>1</v>
      </c>
      <c r="P55" s="157">
        <f t="shared" si="14"/>
        <v>27</v>
      </c>
      <c r="Q55" s="158">
        <f>Q37+Q40+Q46+Q49+Q52</f>
        <v>410</v>
      </c>
      <c r="R55" s="158">
        <f>R37+R40+R43+R46+R49+R52</f>
        <v>44</v>
      </c>
      <c r="S55" s="158">
        <f>S37+S40+S46+S49+S52</f>
        <v>39</v>
      </c>
    </row>
    <row r="56" spans="1:19" ht="12" customHeight="1">
      <c r="A56" s="622" t="s">
        <v>56</v>
      </c>
      <c r="B56" s="593" t="s">
        <v>29</v>
      </c>
      <c r="C56" s="92">
        <v>2007</v>
      </c>
      <c r="D56" s="172">
        <f aca="true" t="shared" si="15" ref="D56:I58">SUM(D32+D53)</f>
        <v>0</v>
      </c>
      <c r="E56" s="173">
        <f t="shared" si="15"/>
        <v>0</v>
      </c>
      <c r="F56" s="174">
        <f t="shared" si="15"/>
        <v>0</v>
      </c>
      <c r="G56" s="202">
        <f t="shared" si="15"/>
        <v>0</v>
      </c>
      <c r="H56" s="206">
        <f t="shared" si="15"/>
        <v>0</v>
      </c>
      <c r="I56" s="207">
        <f t="shared" si="15"/>
        <v>0</v>
      </c>
      <c r="J56" s="208">
        <f t="shared" si="3"/>
        <v>0</v>
      </c>
      <c r="K56" s="211">
        <f>SUM(K32+K53)</f>
        <v>0</v>
      </c>
      <c r="L56" s="172">
        <f aca="true" t="shared" si="16" ref="L56:Q56">SUM(L32+L53)</f>
        <v>0</v>
      </c>
      <c r="M56" s="173">
        <f t="shared" si="16"/>
        <v>0</v>
      </c>
      <c r="N56" s="173">
        <f t="shared" si="16"/>
        <v>0</v>
      </c>
      <c r="O56" s="173">
        <f t="shared" si="16"/>
        <v>0</v>
      </c>
      <c r="P56" s="217">
        <f t="shared" si="16"/>
        <v>0</v>
      </c>
      <c r="Q56" s="205">
        <f t="shared" si="16"/>
        <v>0</v>
      </c>
      <c r="R56" s="175">
        <f aca="true" t="shared" si="17" ref="R56:S58">SUM(R32+R53)</f>
        <v>0</v>
      </c>
      <c r="S56" s="176">
        <f t="shared" si="17"/>
        <v>0</v>
      </c>
    </row>
    <row r="57" spans="1:19" ht="12" customHeight="1">
      <c r="A57" s="623"/>
      <c r="B57" s="594"/>
      <c r="C57" s="93">
        <v>2008</v>
      </c>
      <c r="D57" s="177">
        <f t="shared" si="15"/>
        <v>0</v>
      </c>
      <c r="E57" s="178">
        <f t="shared" si="15"/>
        <v>0</v>
      </c>
      <c r="F57" s="179">
        <f t="shared" si="15"/>
        <v>0</v>
      </c>
      <c r="G57" s="203">
        <f t="shared" si="15"/>
        <v>0</v>
      </c>
      <c r="H57" s="177">
        <f t="shared" si="15"/>
        <v>0</v>
      </c>
      <c r="I57" s="178">
        <f t="shared" si="15"/>
        <v>0</v>
      </c>
      <c r="J57" s="209">
        <f t="shared" si="3"/>
        <v>0</v>
      </c>
      <c r="K57" s="212">
        <f>SUM(K33+K54)</f>
        <v>0</v>
      </c>
      <c r="L57" s="177">
        <f aca="true" t="shared" si="18" ref="L57:Q57">SUM(L33+L54)</f>
        <v>0</v>
      </c>
      <c r="M57" s="178">
        <f>SUM(M33+M54)</f>
        <v>0</v>
      </c>
      <c r="N57" s="178">
        <f t="shared" si="18"/>
        <v>0</v>
      </c>
      <c r="O57" s="178">
        <f t="shared" si="18"/>
        <v>0</v>
      </c>
      <c r="P57" s="182">
        <f t="shared" si="18"/>
        <v>0</v>
      </c>
      <c r="Q57" s="181">
        <f t="shared" si="18"/>
        <v>0</v>
      </c>
      <c r="R57" s="180">
        <f t="shared" si="17"/>
        <v>0</v>
      </c>
      <c r="S57" s="183">
        <f t="shared" si="17"/>
        <v>0</v>
      </c>
    </row>
    <row r="58" spans="1:19" ht="12" customHeight="1" thickBot="1">
      <c r="A58" s="624"/>
      <c r="B58" s="595"/>
      <c r="C58" s="89">
        <v>2009</v>
      </c>
      <c r="D58" s="195">
        <f t="shared" si="15"/>
        <v>112</v>
      </c>
      <c r="E58" s="196">
        <f t="shared" si="15"/>
        <v>871</v>
      </c>
      <c r="F58" s="197">
        <f t="shared" si="15"/>
        <v>7</v>
      </c>
      <c r="G58" s="204">
        <f t="shared" si="15"/>
        <v>983</v>
      </c>
      <c r="H58" s="184">
        <f t="shared" si="15"/>
        <v>853</v>
      </c>
      <c r="I58" s="185">
        <f t="shared" si="15"/>
        <v>742</v>
      </c>
      <c r="J58" s="210">
        <f>IF(H58&lt;&gt;0,I58/H58,0)</f>
        <v>0.8698710433763188</v>
      </c>
      <c r="K58" s="213">
        <f>SUM(K34+K55)</f>
        <v>746</v>
      </c>
      <c r="L58" s="184">
        <f aca="true" t="shared" si="19" ref="L58:Q58">SUM(L34+L55)</f>
        <v>107</v>
      </c>
      <c r="M58" s="185">
        <f t="shared" si="19"/>
        <v>9</v>
      </c>
      <c r="N58" s="185">
        <f t="shared" si="19"/>
        <v>8</v>
      </c>
      <c r="O58" s="185">
        <f t="shared" si="19"/>
        <v>1</v>
      </c>
      <c r="P58" s="188">
        <f t="shared" si="19"/>
        <v>89</v>
      </c>
      <c r="Q58" s="187">
        <f t="shared" si="19"/>
        <v>1661</v>
      </c>
      <c r="R58" s="186">
        <f t="shared" si="17"/>
        <v>130</v>
      </c>
      <c r="S58" s="189">
        <f t="shared" si="17"/>
        <v>212</v>
      </c>
    </row>
    <row r="59" spans="1:19" ht="12" customHeight="1" thickBot="1">
      <c r="A59" s="594" t="s">
        <v>66</v>
      </c>
      <c r="B59" s="593" t="s">
        <v>36</v>
      </c>
      <c r="C59" s="92">
        <v>2007</v>
      </c>
      <c r="D59" s="198"/>
      <c r="E59" s="51"/>
      <c r="F59" s="199"/>
      <c r="G59" s="192"/>
      <c r="H59" s="2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1:19" ht="15" customHeight="1" thickBot="1">
      <c r="A60" s="594"/>
      <c r="B60" s="594"/>
      <c r="C60" s="93">
        <v>2008</v>
      </c>
      <c r="D60" s="200"/>
      <c r="E60" s="26"/>
      <c r="F60" s="27"/>
      <c r="G60" s="193"/>
      <c r="H60" s="24"/>
      <c r="I60" s="14"/>
      <c r="J60" s="5"/>
      <c r="K60" s="598" t="s">
        <v>77</v>
      </c>
      <c r="L60" s="599"/>
      <c r="M60" s="14"/>
      <c r="N60" s="15" t="s">
        <v>30</v>
      </c>
      <c r="O60" s="16"/>
      <c r="P60" s="16"/>
      <c r="Q60" s="16"/>
      <c r="R60" s="16"/>
      <c r="S60" s="17"/>
    </row>
    <row r="61" spans="1:19" ht="12" customHeight="1" thickBot="1">
      <c r="A61" s="595"/>
      <c r="B61" s="595"/>
      <c r="C61" s="89">
        <v>2009</v>
      </c>
      <c r="D61" s="201"/>
      <c r="E61" s="52"/>
      <c r="F61" s="28"/>
      <c r="G61" s="194">
        <v>16</v>
      </c>
      <c r="H61" s="24"/>
      <c r="I61" s="14"/>
      <c r="J61" s="8" t="s">
        <v>3</v>
      </c>
      <c r="K61" s="600"/>
      <c r="L61" s="601"/>
      <c r="M61" s="14"/>
      <c r="N61" s="18" t="s">
        <v>3</v>
      </c>
      <c r="O61" s="19" t="s">
        <v>31</v>
      </c>
      <c r="P61" s="20" t="s">
        <v>32</v>
      </c>
      <c r="Q61" s="20" t="s">
        <v>33</v>
      </c>
      <c r="R61" s="20" t="s">
        <v>34</v>
      </c>
      <c r="S61" s="21" t="s">
        <v>35</v>
      </c>
    </row>
    <row r="62" spans="1:19" ht="15" customHeight="1" thickBot="1">
      <c r="A62" s="614" t="s">
        <v>86</v>
      </c>
      <c r="B62" s="593" t="s">
        <v>62</v>
      </c>
      <c r="C62" s="92">
        <v>2007</v>
      </c>
      <c r="D62" s="26"/>
      <c r="E62" s="26"/>
      <c r="F62" s="26"/>
      <c r="G62" s="35">
        <f>IF(G59&lt;&gt;0,G56/L2/G59,0)</f>
        <v>0</v>
      </c>
      <c r="H62" s="163">
        <f>IF(G59&lt;&gt;0,H56/L2/G59,0)</f>
        <v>0</v>
      </c>
      <c r="I62" s="14"/>
      <c r="J62" s="11"/>
      <c r="K62" s="602"/>
      <c r="L62" s="603"/>
      <c r="M62" s="14"/>
      <c r="N62" s="92">
        <v>2007</v>
      </c>
      <c r="O62" s="132"/>
      <c r="P62" s="133"/>
      <c r="Q62" s="103"/>
      <c r="R62" s="103"/>
      <c r="S62" s="125"/>
    </row>
    <row r="63" spans="1:19" ht="12" customHeight="1">
      <c r="A63" s="615"/>
      <c r="B63" s="594"/>
      <c r="C63" s="93">
        <v>2008</v>
      </c>
      <c r="D63" s="26"/>
      <c r="E63" s="26"/>
      <c r="F63" s="26"/>
      <c r="G63" s="36">
        <f>IF(G60&lt;&gt;0,G57/L2/G60,0)</f>
        <v>0</v>
      </c>
      <c r="H63" s="164">
        <f>IF(G60&lt;&gt;0,H57/L2/G60,0)</f>
        <v>0</v>
      </c>
      <c r="I63" s="14"/>
      <c r="J63" s="92">
        <v>2007</v>
      </c>
      <c r="K63" s="130"/>
      <c r="L63" s="131"/>
      <c r="M63" s="14"/>
      <c r="N63" s="93">
        <v>2008</v>
      </c>
      <c r="O63" s="132"/>
      <c r="P63" s="117"/>
      <c r="Q63" s="117"/>
      <c r="R63" s="117"/>
      <c r="S63" s="118"/>
    </row>
    <row r="64" spans="1:19" ht="12" customHeight="1" thickBot="1">
      <c r="A64" s="616"/>
      <c r="B64" s="595"/>
      <c r="C64" s="89">
        <v>2009</v>
      </c>
      <c r="D64" s="26"/>
      <c r="E64" s="26"/>
      <c r="F64" s="26"/>
      <c r="G64" s="37">
        <f>IF(G61&lt;&gt;0,G58/L2/G61,0)</f>
        <v>5.119791666666667</v>
      </c>
      <c r="H64" s="165">
        <f>IF(G61&lt;&gt;0,H58/L2/G61,0)</f>
        <v>4.442708333333333</v>
      </c>
      <c r="I64" s="14"/>
      <c r="J64" s="93">
        <v>2008</v>
      </c>
      <c r="K64" s="130"/>
      <c r="L64" s="131"/>
      <c r="M64" s="14"/>
      <c r="N64" s="89">
        <v>2009</v>
      </c>
      <c r="O64" s="50">
        <v>1</v>
      </c>
      <c r="P64" s="40">
        <v>5</v>
      </c>
      <c r="Q64" s="40">
        <v>0</v>
      </c>
      <c r="R64" s="40">
        <v>0</v>
      </c>
      <c r="S64" s="43">
        <v>1</v>
      </c>
    </row>
    <row r="65" spans="1:19" ht="13.5" thickBot="1">
      <c r="A65" s="593" t="s">
        <v>58</v>
      </c>
      <c r="B65" s="593" t="s">
        <v>63</v>
      </c>
      <c r="C65" s="92">
        <v>2007</v>
      </c>
      <c r="D65" s="198"/>
      <c r="E65" s="51"/>
      <c r="F65" s="199"/>
      <c r="G65" s="192"/>
      <c r="H65" s="33"/>
      <c r="I65" s="14"/>
      <c r="J65" s="89">
        <v>2009</v>
      </c>
      <c r="K65" s="620">
        <v>56</v>
      </c>
      <c r="L65" s="621"/>
      <c r="M65" s="14"/>
      <c r="N65" s="14"/>
      <c r="O65" s="14"/>
      <c r="P65" s="14"/>
      <c r="Q65" s="14"/>
      <c r="R65" s="14"/>
      <c r="S65" s="14"/>
    </row>
    <row r="66" spans="1:19" ht="12.75">
      <c r="A66" s="594"/>
      <c r="B66" s="594"/>
      <c r="C66" s="93">
        <v>2008</v>
      </c>
      <c r="D66" s="200"/>
      <c r="E66" s="26"/>
      <c r="F66" s="27"/>
      <c r="G66" s="193"/>
      <c r="H66" s="33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</row>
    <row r="67" spans="1:19" ht="13.5" thickBot="1">
      <c r="A67" s="595"/>
      <c r="B67" s="595"/>
      <c r="C67" s="89">
        <v>2009</v>
      </c>
      <c r="D67" s="201"/>
      <c r="E67" s="52"/>
      <c r="F67" s="28"/>
      <c r="G67" s="194">
        <v>10</v>
      </c>
      <c r="H67" s="33"/>
      <c r="I67" s="14"/>
      <c r="J67" s="14"/>
      <c r="K67" s="14"/>
      <c r="L67" s="14"/>
      <c r="M67" s="14"/>
      <c r="S67" s="14"/>
    </row>
    <row r="68" spans="1:19" ht="12.75">
      <c r="A68" s="593" t="s">
        <v>59</v>
      </c>
      <c r="B68" s="593" t="s">
        <v>64</v>
      </c>
      <c r="C68" s="92">
        <v>2007</v>
      </c>
      <c r="D68" s="26"/>
      <c r="E68" s="26"/>
      <c r="F68" s="26"/>
      <c r="G68" s="35">
        <f>IF(G65&lt;&gt;0,G32/L2/G65,0)</f>
        <v>0</v>
      </c>
      <c r="H68" s="163">
        <f>IF(G65&lt;&gt;0,H32/L2/G65,0)</f>
        <v>0</v>
      </c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</row>
    <row r="69" spans="1:19" ht="12.75">
      <c r="A69" s="594"/>
      <c r="B69" s="594"/>
      <c r="C69" s="93">
        <v>2008</v>
      </c>
      <c r="D69" s="26"/>
      <c r="E69" s="26"/>
      <c r="F69" s="26"/>
      <c r="G69" s="36">
        <f>IF(G66&lt;&gt;0,G33/L2/G66,0)</f>
        <v>0</v>
      </c>
      <c r="H69" s="164">
        <f>IF(G66&lt;&gt;0,H33/L2/G66,0)</f>
        <v>0</v>
      </c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</row>
    <row r="70" spans="1:19" ht="13.5" thickBot="1">
      <c r="A70" s="595"/>
      <c r="B70" s="595"/>
      <c r="C70" s="89">
        <v>2009</v>
      </c>
      <c r="D70" s="26"/>
      <c r="E70" s="26"/>
      <c r="F70" s="26"/>
      <c r="G70" s="37">
        <f>IF(G67&lt;&gt;0,G34/L2/G67,0)</f>
        <v>4.991666666666666</v>
      </c>
      <c r="H70" s="165">
        <f>IF(G67&lt;&gt;0,H34/L2/G67,0)</f>
        <v>4.275</v>
      </c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</row>
    <row r="71" spans="1:7" ht="12.75">
      <c r="A71" s="593" t="s">
        <v>60</v>
      </c>
      <c r="B71" s="593" t="s">
        <v>75</v>
      </c>
      <c r="C71" s="92">
        <v>2007</v>
      </c>
      <c r="D71" s="198"/>
      <c r="E71" s="51"/>
      <c r="F71" s="199"/>
      <c r="G71" s="192"/>
    </row>
    <row r="72" spans="1:19" ht="12.75">
      <c r="A72" s="594"/>
      <c r="B72" s="594"/>
      <c r="C72" s="93">
        <v>2008</v>
      </c>
      <c r="D72" s="200"/>
      <c r="E72" s="26"/>
      <c r="F72" s="27"/>
      <c r="G72" s="193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</row>
    <row r="73" spans="1:19" ht="13.5" thickBot="1">
      <c r="A73" s="595"/>
      <c r="B73" s="595"/>
      <c r="C73" s="89">
        <v>2009</v>
      </c>
      <c r="D73" s="201"/>
      <c r="E73" s="52"/>
      <c r="F73" s="28"/>
      <c r="G73" s="194">
        <v>6</v>
      </c>
      <c r="H73" s="65"/>
      <c r="I73" s="65"/>
      <c r="K73" s="65"/>
      <c r="L73" s="65"/>
      <c r="M73" s="65"/>
      <c r="S73" s="65"/>
    </row>
    <row r="74" spans="1:19" ht="12.75">
      <c r="A74" s="593" t="s">
        <v>61</v>
      </c>
      <c r="B74" s="593" t="s">
        <v>76</v>
      </c>
      <c r="C74" s="92">
        <v>2007</v>
      </c>
      <c r="D74" s="26"/>
      <c r="E74" s="26"/>
      <c r="F74" s="26"/>
      <c r="G74" s="35">
        <f>IF(G71&lt;&gt;0,G53/L2/G71,0)</f>
        <v>0</v>
      </c>
      <c r="H74" s="163">
        <f>IF(G71&lt;&gt;0,H53/L2/G71,0)</f>
        <v>0</v>
      </c>
      <c r="I74" s="65"/>
      <c r="J74" s="65"/>
      <c r="K74" s="65"/>
      <c r="L74" s="65"/>
      <c r="M74" s="65"/>
      <c r="N74" s="617" t="s">
        <v>83</v>
      </c>
      <c r="O74" s="617"/>
      <c r="P74" s="617"/>
      <c r="Q74" s="617"/>
      <c r="R74" s="617"/>
      <c r="S74" s="65"/>
    </row>
    <row r="75" spans="1:19" ht="12.75">
      <c r="A75" s="594"/>
      <c r="B75" s="594"/>
      <c r="C75" s="93">
        <v>2008</v>
      </c>
      <c r="D75" s="26"/>
      <c r="E75" s="26"/>
      <c r="F75" s="26"/>
      <c r="G75" s="36">
        <f>IF(G72&lt;&gt;0,G54/L2/G72,0)</f>
        <v>0</v>
      </c>
      <c r="H75" s="164">
        <f>IF(G72&lt;&gt;0,H54/L2/G72,0)</f>
        <v>0</v>
      </c>
      <c r="I75" s="65"/>
      <c r="J75" s="65"/>
      <c r="K75" s="65"/>
      <c r="L75" s="65"/>
      <c r="S75" s="65"/>
    </row>
    <row r="76" spans="1:19" ht="13.5" thickBot="1">
      <c r="A76" s="595"/>
      <c r="B76" s="595"/>
      <c r="C76" s="89">
        <v>2009</v>
      </c>
      <c r="D76" s="26"/>
      <c r="E76" s="26"/>
      <c r="F76" s="26"/>
      <c r="G76" s="37">
        <f>IF(G73&lt;&gt;0,G55/L2/G73,0)</f>
        <v>5.333333333333333</v>
      </c>
      <c r="H76" s="165">
        <f>IF(G73&lt;&gt;0,H55/L2/G73,0)</f>
        <v>4.722222222222222</v>
      </c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</row>
    <row r="77" spans="1:19" ht="12.75">
      <c r="A77" s="593" t="s">
        <v>91</v>
      </c>
      <c r="B77" s="593" t="s">
        <v>87</v>
      </c>
      <c r="C77" s="92">
        <v>2007</v>
      </c>
      <c r="D77" s="219"/>
      <c r="E77" s="51"/>
      <c r="F77" s="227"/>
      <c r="G77" s="225"/>
      <c r="H77" s="33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</row>
    <row r="78" spans="1:19" ht="12.75">
      <c r="A78" s="594"/>
      <c r="B78" s="594"/>
      <c r="C78" s="93">
        <v>2008</v>
      </c>
      <c r="D78" s="220"/>
      <c r="E78" s="26"/>
      <c r="F78" s="228"/>
      <c r="G78" s="113"/>
      <c r="H78" s="33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</row>
    <row r="79" spans="1:19" ht="13.5" thickBot="1">
      <c r="A79" s="595"/>
      <c r="B79" s="595"/>
      <c r="C79" s="89">
        <v>2009</v>
      </c>
      <c r="D79" s="220"/>
      <c r="E79" s="26"/>
      <c r="F79" s="228"/>
      <c r="G79" s="80">
        <v>140</v>
      </c>
      <c r="H79" s="33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</row>
    <row r="80" spans="1:19" ht="12.75">
      <c r="A80" s="614" t="s">
        <v>90</v>
      </c>
      <c r="B80" s="593" t="s">
        <v>88</v>
      </c>
      <c r="C80" s="92">
        <v>2007</v>
      </c>
      <c r="D80" s="219"/>
      <c r="E80" s="51"/>
      <c r="F80" s="229"/>
      <c r="G80" s="222">
        <f>IF(G77&lt;&gt;0,G56/G77,0)</f>
        <v>0</v>
      </c>
      <c r="H80" s="35">
        <f>IF(G77&lt;&gt;0,H56/G77,0)</f>
        <v>0</v>
      </c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</row>
    <row r="81" spans="1:19" ht="12.75">
      <c r="A81" s="615"/>
      <c r="B81" s="594"/>
      <c r="C81" s="93">
        <v>2008</v>
      </c>
      <c r="D81" s="220"/>
      <c r="E81" s="26"/>
      <c r="F81" s="226"/>
      <c r="G81" s="223">
        <f>IF(G78&lt;&gt;0,G57/G78,0)</f>
        <v>0</v>
      </c>
      <c r="H81" s="36">
        <f>IF(G78&lt;&gt;0,H57/G78,0)</f>
        <v>0</v>
      </c>
      <c r="I81" s="65"/>
      <c r="J81" s="65"/>
      <c r="K81" s="65"/>
      <c r="L81" s="65"/>
      <c r="Q81" s="65"/>
      <c r="R81" s="65"/>
      <c r="S81" s="65"/>
    </row>
    <row r="82" spans="1:19" ht="13.5" thickBot="1">
      <c r="A82" s="616"/>
      <c r="B82" s="595"/>
      <c r="C82" s="89">
        <v>2009</v>
      </c>
      <c r="D82" s="221"/>
      <c r="E82" s="52"/>
      <c r="F82" s="230"/>
      <c r="G82" s="224">
        <f>IF(G79&lt;&gt;0,G58/G79,0)</f>
        <v>7.021428571428571</v>
      </c>
      <c r="H82" s="37">
        <f>IF(G79&lt;&gt;0,H58/G79,0)</f>
        <v>6.0928571428571425</v>
      </c>
      <c r="I82" s="65"/>
      <c r="J82" s="65"/>
      <c r="K82" s="65"/>
      <c r="L82" s="65"/>
      <c r="M82" s="66" t="s">
        <v>95</v>
      </c>
      <c r="N82" s="65"/>
      <c r="O82" s="65"/>
      <c r="P82" s="65"/>
      <c r="Q82" s="65"/>
      <c r="R82" s="65"/>
      <c r="S82" s="65"/>
    </row>
    <row r="83" spans="1:19" ht="9" customHeight="1">
      <c r="A83" s="235"/>
      <c r="B83" s="7"/>
      <c r="C83" s="218"/>
      <c r="D83" s="26"/>
      <c r="E83" s="26"/>
      <c r="F83" s="226"/>
      <c r="G83" s="33"/>
      <c r="H83" s="33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</row>
    <row r="84" spans="1:19" ht="12.75">
      <c r="A84" s="66" t="s">
        <v>96</v>
      </c>
      <c r="B84" s="65"/>
      <c r="C84" s="100"/>
      <c r="D84" s="65"/>
      <c r="E84" s="65"/>
      <c r="F84" s="65"/>
      <c r="G84" s="66" t="s">
        <v>94</v>
      </c>
      <c r="H84" s="65"/>
      <c r="I84" s="65"/>
      <c r="K84" s="65"/>
      <c r="L84" s="65"/>
      <c r="M84" s="65"/>
      <c r="N84" s="65"/>
      <c r="O84" s="65"/>
      <c r="P84" s="65"/>
      <c r="Q84" s="65"/>
      <c r="R84" s="65"/>
      <c r="S84" s="65"/>
    </row>
    <row r="85" spans="1:19" ht="12.75">
      <c r="A85" s="66" t="s">
        <v>97</v>
      </c>
      <c r="B85" s="65"/>
      <c r="C85" s="100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65"/>
      <c r="P85" s="65"/>
      <c r="Q85" s="65" t="s">
        <v>37</v>
      </c>
      <c r="R85" s="65"/>
      <c r="S85" s="65"/>
    </row>
    <row r="86" spans="1:19" ht="12.75">
      <c r="A86" s="66" t="s">
        <v>65</v>
      </c>
      <c r="B86" s="65"/>
      <c r="C86" s="66"/>
      <c r="D86" s="65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</row>
    <row r="87" spans="2:19" ht="12.75">
      <c r="B87" s="65"/>
      <c r="C87" s="66"/>
      <c r="D87" s="67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</row>
    <row r="88" spans="1:19" ht="12.7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</row>
    <row r="89" spans="1:19" ht="12.7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</row>
    <row r="90" spans="1:19" ht="12.7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</row>
    <row r="91" spans="1:19" ht="12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</row>
    <row r="92" spans="1:19" ht="12.7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</row>
    <row r="93" spans="1:19" ht="12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</row>
    <row r="94" spans="1:19" ht="12.7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</row>
    <row r="95" spans="1:19" ht="12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</row>
    <row r="96" spans="1:19" ht="12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</row>
    <row r="97" spans="1:19" ht="12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</row>
    <row r="98" spans="1:19" ht="12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</row>
    <row r="99" spans="1:19" ht="12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</row>
    <row r="100" spans="1:19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</row>
    <row r="101" spans="1:19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</row>
    <row r="102" spans="1:19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</row>
    <row r="103" spans="1:19" ht="12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</row>
    <row r="104" spans="1:19" ht="12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</row>
    <row r="105" spans="1:19" ht="12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</row>
    <row r="106" spans="1:19" ht="12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</row>
    <row r="107" spans="1:19" ht="12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</row>
    <row r="108" spans="1:19" ht="12.7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5"/>
      <c r="N108" s="65"/>
      <c r="O108" s="65"/>
      <c r="P108" s="65"/>
      <c r="Q108" s="65"/>
      <c r="R108" s="65"/>
      <c r="S108" s="65"/>
    </row>
  </sheetData>
  <sheetProtection password="D259" sheet="1" objects="1" scenarios="1"/>
  <mergeCells count="72">
    <mergeCell ref="B11:B13"/>
    <mergeCell ref="B47:B49"/>
    <mergeCell ref="B44:B46"/>
    <mergeCell ref="B41:B43"/>
    <mergeCell ref="B8:B10"/>
    <mergeCell ref="B38:B40"/>
    <mergeCell ref="B35:B37"/>
    <mergeCell ref="B32:B34"/>
    <mergeCell ref="B29:B31"/>
    <mergeCell ref="B20:B22"/>
    <mergeCell ref="B17:B19"/>
    <mergeCell ref="B74:B76"/>
    <mergeCell ref="B71:B73"/>
    <mergeCell ref="B68:B70"/>
    <mergeCell ref="B65:B67"/>
    <mergeCell ref="B62:B64"/>
    <mergeCell ref="B59:B61"/>
    <mergeCell ref="A65:A67"/>
    <mergeCell ref="A29:A31"/>
    <mergeCell ref="A23:A25"/>
    <mergeCell ref="A38:A40"/>
    <mergeCell ref="A35:A37"/>
    <mergeCell ref="A44:A46"/>
    <mergeCell ref="A41:A43"/>
    <mergeCell ref="A32:A34"/>
    <mergeCell ref="A26:A28"/>
    <mergeCell ref="A71:A73"/>
    <mergeCell ref="A74:A76"/>
    <mergeCell ref="A47:A49"/>
    <mergeCell ref="B56:B58"/>
    <mergeCell ref="A68:A70"/>
    <mergeCell ref="A50:A52"/>
    <mergeCell ref="A53:A55"/>
    <mergeCell ref="A56:A58"/>
    <mergeCell ref="A59:A61"/>
    <mergeCell ref="A62:A64"/>
    <mergeCell ref="A80:A82"/>
    <mergeCell ref="B80:B82"/>
    <mergeCell ref="A77:A79"/>
    <mergeCell ref="B77:B79"/>
    <mergeCell ref="N74:R74"/>
    <mergeCell ref="I5:J5"/>
    <mergeCell ref="K4:K6"/>
    <mergeCell ref="L5:L6"/>
    <mergeCell ref="K65:L65"/>
    <mergeCell ref="O5:O6"/>
    <mergeCell ref="Q1:S1"/>
    <mergeCell ref="C2:I2"/>
    <mergeCell ref="M2:O2"/>
    <mergeCell ref="H5:H6"/>
    <mergeCell ref="F4:F6"/>
    <mergeCell ref="C4:C6"/>
    <mergeCell ref="K60:L62"/>
    <mergeCell ref="D4:D6"/>
    <mergeCell ref="E4:E6"/>
    <mergeCell ref="G4:G6"/>
    <mergeCell ref="A17:A19"/>
    <mergeCell ref="A20:A22"/>
    <mergeCell ref="B14:B16"/>
    <mergeCell ref="A14:A16"/>
    <mergeCell ref="B53:B55"/>
    <mergeCell ref="B50:B52"/>
    <mergeCell ref="B26:B28"/>
    <mergeCell ref="B23:B25"/>
    <mergeCell ref="S4:S6"/>
    <mergeCell ref="N5:N6"/>
    <mergeCell ref="A8:A10"/>
    <mergeCell ref="A11:A13"/>
    <mergeCell ref="P5:P6"/>
    <mergeCell ref="Q4:Q6"/>
    <mergeCell ref="R4:R6"/>
    <mergeCell ref="M5:M6"/>
  </mergeCells>
  <printOptions horizontalCentered="1" verticalCentered="1"/>
  <pageMargins left="0.75" right="0.75" top="0.2362204724409449" bottom="0" header="0.15748031496062992" footer="0"/>
  <pageSetup horizontalDpi="600" verticalDpi="600" orientation="landscape" paperSize="9" scale="90" r:id="rId1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72"/>
  <sheetViews>
    <sheetView zoomScalePageLayoutView="0" workbookViewId="0" topLeftCell="A1">
      <selection activeCell="E73" sqref="E73"/>
    </sheetView>
  </sheetViews>
  <sheetFormatPr defaultColWidth="9.140625" defaultRowHeight="12.75"/>
  <cols>
    <col min="1" max="1" width="32.421875" style="0" customWidth="1"/>
    <col min="2" max="2" width="6.421875" style="0" customWidth="1"/>
    <col min="3" max="3" width="6.8515625" style="0" customWidth="1"/>
    <col min="4" max="4" width="5.57421875" style="0" customWidth="1"/>
    <col min="5" max="5" width="8.00390625" style="0" customWidth="1"/>
    <col min="6" max="6" width="7.140625" style="0" customWidth="1"/>
    <col min="7" max="7" width="7.421875" style="0" customWidth="1"/>
    <col min="8" max="8" width="8.421875" style="0" customWidth="1"/>
    <col min="9" max="9" width="6.28125" style="0" customWidth="1"/>
    <col min="10" max="10" width="8.00390625" style="0" customWidth="1"/>
    <col min="11" max="11" width="6.00390625" style="0" customWidth="1"/>
    <col min="12" max="12" width="6.140625" style="0" customWidth="1"/>
    <col min="13" max="13" width="6.7109375" style="0" customWidth="1"/>
    <col min="14" max="14" width="6.8515625" style="0" customWidth="1"/>
    <col min="15" max="15" width="6.421875" style="0" customWidth="1"/>
    <col min="16" max="16" width="6.140625" style="0" customWidth="1"/>
    <col min="17" max="17" width="7.8515625" style="0" customWidth="1"/>
  </cols>
  <sheetData>
    <row r="1" spans="1:16" ht="18">
      <c r="A1" s="659" t="s">
        <v>239</v>
      </c>
      <c r="B1" s="659"/>
      <c r="C1" s="659"/>
      <c r="D1" s="659"/>
      <c r="E1" s="659"/>
      <c r="F1" s="659"/>
      <c r="G1" s="659"/>
      <c r="H1" s="659"/>
      <c r="I1" s="659"/>
      <c r="J1" s="339" t="s">
        <v>238</v>
      </c>
      <c r="K1" s="338" t="s">
        <v>74</v>
      </c>
      <c r="L1" s="337">
        <v>12</v>
      </c>
      <c r="M1" s="660" t="s">
        <v>237</v>
      </c>
      <c r="N1" s="660"/>
      <c r="O1" s="660"/>
      <c r="P1" s="660"/>
    </row>
    <row r="2" spans="1:16" ht="13.5" thickBot="1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5"/>
    </row>
    <row r="3" spans="1:16" ht="12.75">
      <c r="A3" s="664" t="s">
        <v>236</v>
      </c>
      <c r="B3" s="667" t="s">
        <v>235</v>
      </c>
      <c r="C3" s="668" t="s">
        <v>234</v>
      </c>
      <c r="D3" s="650" t="s">
        <v>233</v>
      </c>
      <c r="E3" s="650" t="s">
        <v>232</v>
      </c>
      <c r="F3" s="661" t="s">
        <v>231</v>
      </c>
      <c r="G3" s="635" t="s">
        <v>230</v>
      </c>
      <c r="H3" s="651" t="s">
        <v>229</v>
      </c>
      <c r="I3" s="652"/>
      <c r="J3" s="652"/>
      <c r="K3" s="652"/>
      <c r="L3" s="652"/>
      <c r="M3" s="652"/>
      <c r="N3" s="653"/>
      <c r="O3" s="630" t="s">
        <v>228</v>
      </c>
      <c r="P3" s="671" t="s">
        <v>227</v>
      </c>
    </row>
    <row r="4" spans="1:16" ht="12.75">
      <c r="A4" s="665"/>
      <c r="B4" s="642"/>
      <c r="C4" s="669"/>
      <c r="D4" s="639"/>
      <c r="E4" s="639"/>
      <c r="F4" s="662"/>
      <c r="G4" s="636"/>
      <c r="H4" s="647" t="s">
        <v>226</v>
      </c>
      <c r="I4" s="334" t="s">
        <v>225</v>
      </c>
      <c r="J4" s="644" t="s">
        <v>224</v>
      </c>
      <c r="K4" s="645"/>
      <c r="L4" s="645"/>
      <c r="M4" s="645"/>
      <c r="N4" s="646"/>
      <c r="O4" s="631"/>
      <c r="P4" s="672"/>
    </row>
    <row r="5" spans="1:16" ht="12.75">
      <c r="A5" s="665"/>
      <c r="B5" s="642"/>
      <c r="C5" s="669"/>
      <c r="D5" s="639"/>
      <c r="E5" s="639"/>
      <c r="F5" s="662"/>
      <c r="G5" s="636"/>
      <c r="H5" s="648"/>
      <c r="I5" s="654" t="s">
        <v>223</v>
      </c>
      <c r="J5" s="638" t="s">
        <v>222</v>
      </c>
      <c r="K5" s="638" t="s">
        <v>221</v>
      </c>
      <c r="L5" s="638" t="s">
        <v>220</v>
      </c>
      <c r="M5" s="633" t="s">
        <v>219</v>
      </c>
      <c r="N5" s="634"/>
      <c r="O5" s="631"/>
      <c r="P5" s="672"/>
    </row>
    <row r="6" spans="1:16" ht="12.75">
      <c r="A6" s="665"/>
      <c r="B6" s="642"/>
      <c r="C6" s="669"/>
      <c r="D6" s="639"/>
      <c r="E6" s="639"/>
      <c r="F6" s="662"/>
      <c r="G6" s="636"/>
      <c r="H6" s="648"/>
      <c r="I6" s="655"/>
      <c r="J6" s="639"/>
      <c r="K6" s="639"/>
      <c r="L6" s="639"/>
      <c r="M6" s="638" t="s">
        <v>218</v>
      </c>
      <c r="N6" s="641" t="s">
        <v>217</v>
      </c>
      <c r="O6" s="631"/>
      <c r="P6" s="672"/>
    </row>
    <row r="7" spans="1:16" ht="12.75">
      <c r="A7" s="665"/>
      <c r="B7" s="642"/>
      <c r="C7" s="669"/>
      <c r="D7" s="639"/>
      <c r="E7" s="639"/>
      <c r="F7" s="662"/>
      <c r="G7" s="636"/>
      <c r="H7" s="648"/>
      <c r="I7" s="655"/>
      <c r="J7" s="639"/>
      <c r="K7" s="639"/>
      <c r="L7" s="639"/>
      <c r="M7" s="639"/>
      <c r="N7" s="642"/>
      <c r="O7" s="631"/>
      <c r="P7" s="672"/>
    </row>
    <row r="8" spans="1:16" ht="12.75">
      <c r="A8" s="665"/>
      <c r="B8" s="642"/>
      <c r="C8" s="669"/>
      <c r="D8" s="639"/>
      <c r="E8" s="639"/>
      <c r="F8" s="662"/>
      <c r="G8" s="636"/>
      <c r="H8" s="648"/>
      <c r="I8" s="655"/>
      <c r="J8" s="639"/>
      <c r="K8" s="639"/>
      <c r="L8" s="639"/>
      <c r="M8" s="639"/>
      <c r="N8" s="642"/>
      <c r="O8" s="631"/>
      <c r="P8" s="672"/>
    </row>
    <row r="9" spans="1:16" ht="12.75">
      <c r="A9" s="665"/>
      <c r="B9" s="642"/>
      <c r="C9" s="669"/>
      <c r="D9" s="639"/>
      <c r="E9" s="639"/>
      <c r="F9" s="662"/>
      <c r="G9" s="636"/>
      <c r="H9" s="648"/>
      <c r="I9" s="655"/>
      <c r="J9" s="639"/>
      <c r="K9" s="639"/>
      <c r="L9" s="639"/>
      <c r="M9" s="639"/>
      <c r="N9" s="642"/>
      <c r="O9" s="631"/>
      <c r="P9" s="672"/>
    </row>
    <row r="10" spans="1:16" ht="12.75">
      <c r="A10" s="665"/>
      <c r="B10" s="642"/>
      <c r="C10" s="669"/>
      <c r="D10" s="639"/>
      <c r="E10" s="639"/>
      <c r="F10" s="662"/>
      <c r="G10" s="636"/>
      <c r="H10" s="648"/>
      <c r="I10" s="655"/>
      <c r="J10" s="639"/>
      <c r="K10" s="639"/>
      <c r="L10" s="639"/>
      <c r="M10" s="639"/>
      <c r="N10" s="642"/>
      <c r="O10" s="631"/>
      <c r="P10" s="672"/>
    </row>
    <row r="11" spans="1:16" ht="13.5" thickBot="1">
      <c r="A11" s="666"/>
      <c r="B11" s="643"/>
      <c r="C11" s="670"/>
      <c r="D11" s="640"/>
      <c r="E11" s="640"/>
      <c r="F11" s="663"/>
      <c r="G11" s="637"/>
      <c r="H11" s="649"/>
      <c r="I11" s="656"/>
      <c r="J11" s="640"/>
      <c r="K11" s="640"/>
      <c r="L11" s="640"/>
      <c r="M11" s="640"/>
      <c r="N11" s="643"/>
      <c r="O11" s="632"/>
      <c r="P11" s="673"/>
    </row>
    <row r="12" spans="1:16" ht="12.75" customHeight="1" thickBot="1">
      <c r="A12" s="333" t="s">
        <v>81</v>
      </c>
      <c r="B12" s="332" t="s">
        <v>82</v>
      </c>
      <c r="C12" s="331">
        <v>1</v>
      </c>
      <c r="D12" s="330">
        <v>2</v>
      </c>
      <c r="E12" s="330">
        <v>3</v>
      </c>
      <c r="F12" s="330">
        <v>4</v>
      </c>
      <c r="G12" s="330">
        <v>5</v>
      </c>
      <c r="H12" s="331">
        <v>6</v>
      </c>
      <c r="I12" s="330">
        <v>7</v>
      </c>
      <c r="J12" s="330">
        <v>8</v>
      </c>
      <c r="K12" s="330">
        <v>9</v>
      </c>
      <c r="L12" s="330">
        <v>10</v>
      </c>
      <c r="M12" s="330">
        <v>11</v>
      </c>
      <c r="N12" s="329">
        <v>12</v>
      </c>
      <c r="O12" s="328">
        <v>13</v>
      </c>
      <c r="P12" s="328">
        <v>14</v>
      </c>
    </row>
    <row r="13" spans="1:16" ht="12.75">
      <c r="A13" s="302" t="s">
        <v>216</v>
      </c>
      <c r="B13" s="319" t="s">
        <v>215</v>
      </c>
      <c r="C13" s="327">
        <v>7</v>
      </c>
      <c r="D13" s="324">
        <v>18</v>
      </c>
      <c r="E13" s="324"/>
      <c r="F13" s="324"/>
      <c r="G13" s="326">
        <f aca="true" t="shared" si="0" ref="G13:G35">C13+D13+E13+F13</f>
        <v>25</v>
      </c>
      <c r="H13" s="325">
        <f>J13+K13+L13+M13+N13</f>
        <v>21</v>
      </c>
      <c r="I13" s="324">
        <v>16</v>
      </c>
      <c r="J13" s="324">
        <v>15</v>
      </c>
      <c r="K13" s="324"/>
      <c r="L13" s="324">
        <v>1</v>
      </c>
      <c r="M13" s="324"/>
      <c r="N13" s="323">
        <v>5</v>
      </c>
      <c r="O13" s="322">
        <f aca="true" t="shared" si="1" ref="O13:O28">G13-H13</f>
        <v>4</v>
      </c>
      <c r="P13" s="321">
        <v>1</v>
      </c>
    </row>
    <row r="14" spans="1:16" ht="12.75">
      <c r="A14" s="318" t="s">
        <v>214</v>
      </c>
      <c r="B14" s="301" t="s">
        <v>213</v>
      </c>
      <c r="C14" s="291">
        <v>3</v>
      </c>
      <c r="D14" s="288">
        <v>7</v>
      </c>
      <c r="E14" s="288"/>
      <c r="F14" s="288"/>
      <c r="G14" s="298">
        <f t="shared" si="0"/>
        <v>10</v>
      </c>
      <c r="H14" s="297">
        <f>J14+K14+L14+M14+N14</f>
        <v>6</v>
      </c>
      <c r="I14" s="260">
        <v>5</v>
      </c>
      <c r="J14" s="260">
        <v>5</v>
      </c>
      <c r="K14" s="260"/>
      <c r="L14" s="260"/>
      <c r="M14" s="260"/>
      <c r="N14" s="296">
        <v>1</v>
      </c>
      <c r="O14" s="295">
        <f t="shared" si="1"/>
        <v>4</v>
      </c>
      <c r="P14" s="294"/>
    </row>
    <row r="15" spans="1:16" ht="12.75">
      <c r="A15" s="302" t="s">
        <v>212</v>
      </c>
      <c r="B15" s="301" t="s">
        <v>211</v>
      </c>
      <c r="C15" s="291"/>
      <c r="D15" s="288">
        <v>1</v>
      </c>
      <c r="E15" s="288"/>
      <c r="F15" s="288"/>
      <c r="G15" s="298">
        <f t="shared" si="0"/>
        <v>1</v>
      </c>
      <c r="H15" s="297">
        <f>J15+K15+L15+M15+N15</f>
        <v>1</v>
      </c>
      <c r="I15" s="260"/>
      <c r="J15" s="260"/>
      <c r="K15" s="260"/>
      <c r="L15" s="260">
        <v>1</v>
      </c>
      <c r="M15" s="260"/>
      <c r="N15" s="296"/>
      <c r="O15" s="295">
        <f t="shared" si="1"/>
        <v>0</v>
      </c>
      <c r="P15" s="294">
        <v>1</v>
      </c>
    </row>
    <row r="16" spans="1:16" ht="12.75">
      <c r="A16" s="293" t="s">
        <v>210</v>
      </c>
      <c r="B16" s="320" t="s">
        <v>209</v>
      </c>
      <c r="C16" s="291">
        <v>4</v>
      </c>
      <c r="D16" s="288">
        <v>10</v>
      </c>
      <c r="E16" s="288"/>
      <c r="F16" s="288"/>
      <c r="G16" s="298">
        <f t="shared" si="0"/>
        <v>14</v>
      </c>
      <c r="H16" s="297">
        <f>J16+K16+L16+M16+N16</f>
        <v>14</v>
      </c>
      <c r="I16" s="260">
        <v>11</v>
      </c>
      <c r="J16" s="260">
        <v>10</v>
      </c>
      <c r="K16" s="260"/>
      <c r="L16" s="260"/>
      <c r="M16" s="260"/>
      <c r="N16" s="296">
        <v>4</v>
      </c>
      <c r="O16" s="295">
        <f t="shared" si="1"/>
        <v>0</v>
      </c>
      <c r="P16" s="294"/>
    </row>
    <row r="17" spans="1:16" ht="12.75">
      <c r="A17" s="300" t="s">
        <v>208</v>
      </c>
      <c r="B17" s="317" t="s">
        <v>207</v>
      </c>
      <c r="C17" s="291">
        <v>29</v>
      </c>
      <c r="D17" s="288">
        <v>56</v>
      </c>
      <c r="E17" s="288">
        <v>15</v>
      </c>
      <c r="F17" s="288">
        <v>2</v>
      </c>
      <c r="G17" s="298">
        <f t="shared" si="0"/>
        <v>102</v>
      </c>
      <c r="H17" s="297">
        <v>62</v>
      </c>
      <c r="I17" s="288">
        <v>43</v>
      </c>
      <c r="J17" s="260">
        <v>21</v>
      </c>
      <c r="K17" s="260">
        <v>12</v>
      </c>
      <c r="L17" s="260">
        <v>8</v>
      </c>
      <c r="M17" s="260">
        <v>3</v>
      </c>
      <c r="N17" s="296">
        <v>18</v>
      </c>
      <c r="O17" s="295">
        <f t="shared" si="1"/>
        <v>40</v>
      </c>
      <c r="P17" s="294">
        <v>39</v>
      </c>
    </row>
    <row r="18" spans="1:16" ht="12.75">
      <c r="A18" s="302" t="s">
        <v>206</v>
      </c>
      <c r="B18" s="301" t="s">
        <v>205</v>
      </c>
      <c r="C18" s="291">
        <v>4</v>
      </c>
      <c r="D18" s="288">
        <v>5</v>
      </c>
      <c r="E18" s="288"/>
      <c r="F18" s="288"/>
      <c r="G18" s="298">
        <f t="shared" si="0"/>
        <v>9</v>
      </c>
      <c r="H18" s="297">
        <f>J18+K18+L18+M18+N18</f>
        <v>8</v>
      </c>
      <c r="I18" s="260">
        <v>8</v>
      </c>
      <c r="J18" s="260">
        <v>2</v>
      </c>
      <c r="K18" s="260">
        <v>4</v>
      </c>
      <c r="L18" s="260"/>
      <c r="M18" s="260"/>
      <c r="N18" s="296">
        <v>2</v>
      </c>
      <c r="O18" s="295">
        <f t="shared" si="1"/>
        <v>1</v>
      </c>
      <c r="P18" s="294">
        <v>9</v>
      </c>
    </row>
    <row r="19" spans="1:16" ht="12.75">
      <c r="A19" s="300" t="s">
        <v>204</v>
      </c>
      <c r="B19" s="299" t="s">
        <v>203</v>
      </c>
      <c r="C19" s="291">
        <v>21</v>
      </c>
      <c r="D19" s="288">
        <v>41</v>
      </c>
      <c r="E19" s="288">
        <v>6</v>
      </c>
      <c r="F19" s="288">
        <v>2</v>
      </c>
      <c r="G19" s="298">
        <f t="shared" si="0"/>
        <v>70</v>
      </c>
      <c r="H19" s="297">
        <v>40</v>
      </c>
      <c r="I19" s="260">
        <v>23</v>
      </c>
      <c r="J19" s="260">
        <v>19</v>
      </c>
      <c r="K19" s="260">
        <v>6</v>
      </c>
      <c r="L19" s="260">
        <v>7</v>
      </c>
      <c r="M19" s="260">
        <v>3</v>
      </c>
      <c r="N19" s="296">
        <v>5</v>
      </c>
      <c r="O19" s="295">
        <f t="shared" si="1"/>
        <v>30</v>
      </c>
      <c r="P19" s="294">
        <v>25</v>
      </c>
    </row>
    <row r="20" spans="1:16" ht="12.75">
      <c r="A20" s="302" t="s">
        <v>202</v>
      </c>
      <c r="B20" s="319" t="s">
        <v>201</v>
      </c>
      <c r="C20" s="291">
        <v>1</v>
      </c>
      <c r="D20" s="288">
        <v>0</v>
      </c>
      <c r="E20" s="288"/>
      <c r="F20" s="288"/>
      <c r="G20" s="298">
        <f t="shared" si="0"/>
        <v>1</v>
      </c>
      <c r="H20" s="297">
        <f aca="true" t="shared" si="2" ref="H20:H28">J20+K20+L20+M20+N20</f>
        <v>1</v>
      </c>
      <c r="I20" s="260">
        <v>1</v>
      </c>
      <c r="J20" s="260"/>
      <c r="K20" s="260"/>
      <c r="L20" s="260">
        <v>1</v>
      </c>
      <c r="M20" s="260"/>
      <c r="N20" s="296"/>
      <c r="O20" s="295">
        <f t="shared" si="1"/>
        <v>0</v>
      </c>
      <c r="P20" s="294">
        <v>1</v>
      </c>
    </row>
    <row r="21" spans="1:16" ht="12.75">
      <c r="A21" s="300" t="s">
        <v>200</v>
      </c>
      <c r="B21" s="316" t="s">
        <v>199</v>
      </c>
      <c r="C21" s="291"/>
      <c r="D21" s="288"/>
      <c r="E21" s="288"/>
      <c r="F21" s="288"/>
      <c r="G21" s="298">
        <f t="shared" si="0"/>
        <v>0</v>
      </c>
      <c r="H21" s="297">
        <f t="shared" si="2"/>
        <v>0</v>
      </c>
      <c r="I21" s="288"/>
      <c r="J21" s="260"/>
      <c r="K21" s="260"/>
      <c r="L21" s="260"/>
      <c r="M21" s="260"/>
      <c r="N21" s="296"/>
      <c r="O21" s="295">
        <f t="shared" si="1"/>
        <v>0</v>
      </c>
      <c r="P21" s="294"/>
    </row>
    <row r="22" spans="1:16" ht="12.75">
      <c r="A22" s="318" t="s">
        <v>198</v>
      </c>
      <c r="B22" s="301" t="s">
        <v>197</v>
      </c>
      <c r="C22" s="291"/>
      <c r="D22" s="288"/>
      <c r="E22" s="288"/>
      <c r="F22" s="288"/>
      <c r="G22" s="298">
        <f t="shared" si="0"/>
        <v>0</v>
      </c>
      <c r="H22" s="297">
        <f t="shared" si="2"/>
        <v>0</v>
      </c>
      <c r="I22" s="260"/>
      <c r="J22" s="260"/>
      <c r="K22" s="260"/>
      <c r="L22" s="260"/>
      <c r="M22" s="260"/>
      <c r="N22" s="296"/>
      <c r="O22" s="295">
        <f t="shared" si="1"/>
        <v>0</v>
      </c>
      <c r="P22" s="294"/>
    </row>
    <row r="23" spans="1:16" ht="12.75">
      <c r="A23" s="300" t="s">
        <v>196</v>
      </c>
      <c r="B23" s="317" t="s">
        <v>195</v>
      </c>
      <c r="C23" s="291">
        <v>2</v>
      </c>
      <c r="D23" s="288">
        <v>7</v>
      </c>
      <c r="E23" s="288"/>
      <c r="F23" s="288"/>
      <c r="G23" s="298">
        <f t="shared" si="0"/>
        <v>9</v>
      </c>
      <c r="H23" s="297">
        <f t="shared" si="2"/>
        <v>4</v>
      </c>
      <c r="I23" s="260">
        <v>3</v>
      </c>
      <c r="J23" s="260">
        <v>2</v>
      </c>
      <c r="K23" s="260"/>
      <c r="L23" s="260"/>
      <c r="M23" s="260"/>
      <c r="N23" s="296">
        <v>2</v>
      </c>
      <c r="O23" s="295">
        <f t="shared" si="1"/>
        <v>5</v>
      </c>
      <c r="P23" s="294"/>
    </row>
    <row r="24" spans="1:16" ht="12.75">
      <c r="A24" s="300" t="s">
        <v>194</v>
      </c>
      <c r="B24" s="317" t="s">
        <v>193</v>
      </c>
      <c r="C24" s="291">
        <v>4</v>
      </c>
      <c r="D24" s="288">
        <v>18</v>
      </c>
      <c r="E24" s="288"/>
      <c r="F24" s="288">
        <v>1</v>
      </c>
      <c r="G24" s="298">
        <f t="shared" si="0"/>
        <v>23</v>
      </c>
      <c r="H24" s="297">
        <f t="shared" si="2"/>
        <v>19</v>
      </c>
      <c r="I24" s="260">
        <v>15</v>
      </c>
      <c r="J24" s="260">
        <v>8</v>
      </c>
      <c r="K24" s="260">
        <v>1</v>
      </c>
      <c r="L24" s="260">
        <v>5</v>
      </c>
      <c r="M24" s="260"/>
      <c r="N24" s="296">
        <v>5</v>
      </c>
      <c r="O24" s="295">
        <f t="shared" si="1"/>
        <v>4</v>
      </c>
      <c r="P24" s="294">
        <v>7</v>
      </c>
    </row>
    <row r="25" spans="1:16" ht="12.75">
      <c r="A25" s="302" t="s">
        <v>192</v>
      </c>
      <c r="B25" s="301" t="s">
        <v>191</v>
      </c>
      <c r="C25" s="291"/>
      <c r="D25" s="288"/>
      <c r="E25" s="288"/>
      <c r="F25" s="288"/>
      <c r="G25" s="298">
        <f t="shared" si="0"/>
        <v>0</v>
      </c>
      <c r="H25" s="297">
        <f t="shared" si="2"/>
        <v>0</v>
      </c>
      <c r="I25" s="260"/>
      <c r="J25" s="260"/>
      <c r="K25" s="260"/>
      <c r="L25" s="260"/>
      <c r="M25" s="260"/>
      <c r="N25" s="296"/>
      <c r="O25" s="295">
        <f t="shared" si="1"/>
        <v>0</v>
      </c>
      <c r="P25" s="294"/>
    </row>
    <row r="26" spans="1:16" ht="12.75">
      <c r="A26" s="300" t="s">
        <v>190</v>
      </c>
      <c r="B26" s="299" t="s">
        <v>189</v>
      </c>
      <c r="C26" s="291">
        <v>1</v>
      </c>
      <c r="D26" s="288">
        <v>1</v>
      </c>
      <c r="E26" s="288"/>
      <c r="F26" s="288"/>
      <c r="G26" s="298">
        <f t="shared" si="0"/>
        <v>2</v>
      </c>
      <c r="H26" s="297">
        <f t="shared" si="2"/>
        <v>2</v>
      </c>
      <c r="I26" s="260">
        <v>1</v>
      </c>
      <c r="J26" s="260">
        <v>1</v>
      </c>
      <c r="K26" s="260"/>
      <c r="L26" s="260"/>
      <c r="M26" s="260"/>
      <c r="N26" s="296">
        <v>1</v>
      </c>
      <c r="O26" s="295">
        <f t="shared" si="1"/>
        <v>0</v>
      </c>
      <c r="P26" s="294">
        <v>1</v>
      </c>
    </row>
    <row r="27" spans="1:16" ht="12.75">
      <c r="A27" s="300" t="s">
        <v>188</v>
      </c>
      <c r="B27" s="317" t="s">
        <v>187</v>
      </c>
      <c r="C27" s="291"/>
      <c r="D27" s="288"/>
      <c r="E27" s="288"/>
      <c r="F27" s="288"/>
      <c r="G27" s="298">
        <f t="shared" si="0"/>
        <v>0</v>
      </c>
      <c r="H27" s="297">
        <f t="shared" si="2"/>
        <v>0</v>
      </c>
      <c r="I27" s="260"/>
      <c r="J27" s="260"/>
      <c r="K27" s="260"/>
      <c r="L27" s="260"/>
      <c r="M27" s="260"/>
      <c r="N27" s="296"/>
      <c r="O27" s="295">
        <f t="shared" si="1"/>
        <v>0</v>
      </c>
      <c r="P27" s="294"/>
    </row>
    <row r="28" spans="1:16" ht="13.5" thickBot="1">
      <c r="A28" s="293" t="s">
        <v>186</v>
      </c>
      <c r="B28" s="316" t="s">
        <v>185</v>
      </c>
      <c r="C28" s="291">
        <v>6</v>
      </c>
      <c r="D28" s="288">
        <v>70</v>
      </c>
      <c r="E28" s="288">
        <v>4</v>
      </c>
      <c r="F28" s="288"/>
      <c r="G28" s="290">
        <f t="shared" si="0"/>
        <v>80</v>
      </c>
      <c r="H28" s="289">
        <f t="shared" si="2"/>
        <v>75</v>
      </c>
      <c r="I28" s="288">
        <v>70</v>
      </c>
      <c r="J28" s="288">
        <v>41</v>
      </c>
      <c r="K28" s="288">
        <v>7</v>
      </c>
      <c r="L28" s="288">
        <v>19</v>
      </c>
      <c r="M28" s="288"/>
      <c r="N28" s="287">
        <v>8</v>
      </c>
      <c r="O28" s="315">
        <f t="shared" si="1"/>
        <v>5</v>
      </c>
      <c r="P28" s="285">
        <v>12</v>
      </c>
    </row>
    <row r="29" spans="1:16" ht="13.5" thickBot="1">
      <c r="A29" s="284" t="s">
        <v>184</v>
      </c>
      <c r="B29" s="314" t="s">
        <v>183</v>
      </c>
      <c r="C29" s="282">
        <f>C13+C17+C20+C21+C23+C24+C27+C28</f>
        <v>49</v>
      </c>
      <c r="D29" s="282">
        <f>D13+D17+D20+D21+D23+D24+D27+D28</f>
        <v>169</v>
      </c>
      <c r="E29" s="282">
        <f>E13+E17+E20+E21+E23+E24+E27+E28</f>
        <v>19</v>
      </c>
      <c r="F29" s="282">
        <f>F13+F17+F20+F21+F23+F24+F27+F28</f>
        <v>3</v>
      </c>
      <c r="G29" s="313">
        <f t="shared" si="0"/>
        <v>240</v>
      </c>
      <c r="H29" s="282">
        <v>182</v>
      </c>
      <c r="I29" s="282">
        <f aca="true" t="shared" si="3" ref="I29:P29">I13+I17+I20+I21+I23+I24+I27+I28</f>
        <v>148</v>
      </c>
      <c r="J29" s="282">
        <f t="shared" si="3"/>
        <v>87</v>
      </c>
      <c r="K29" s="282">
        <f t="shared" si="3"/>
        <v>20</v>
      </c>
      <c r="L29" s="282">
        <f t="shared" si="3"/>
        <v>34</v>
      </c>
      <c r="M29" s="282">
        <f t="shared" si="3"/>
        <v>3</v>
      </c>
      <c r="N29" s="281">
        <f t="shared" si="3"/>
        <v>38</v>
      </c>
      <c r="O29" s="312">
        <f t="shared" si="3"/>
        <v>58</v>
      </c>
      <c r="P29" s="281">
        <f t="shared" si="3"/>
        <v>60</v>
      </c>
    </row>
    <row r="30" spans="1:16" ht="12.75">
      <c r="A30" s="302" t="s">
        <v>182</v>
      </c>
      <c r="B30" s="311" t="s">
        <v>181</v>
      </c>
      <c r="C30" s="310">
        <v>2</v>
      </c>
      <c r="D30" s="309"/>
      <c r="E30" s="309"/>
      <c r="F30" s="309"/>
      <c r="G30" s="308">
        <f t="shared" si="0"/>
        <v>2</v>
      </c>
      <c r="H30" s="307">
        <f aca="true" t="shared" si="4" ref="H30:H35">J30+K30+L30+M30+N30</f>
        <v>2</v>
      </c>
      <c r="I30" s="306"/>
      <c r="J30" s="306"/>
      <c r="K30" s="306"/>
      <c r="L30" s="306">
        <v>1</v>
      </c>
      <c r="M30" s="306"/>
      <c r="N30" s="305">
        <v>1</v>
      </c>
      <c r="O30" s="304">
        <f aca="true" t="shared" si="5" ref="O30:O35">G30-H30</f>
        <v>0</v>
      </c>
      <c r="P30" s="303"/>
    </row>
    <row r="31" spans="1:16" ht="12.75">
      <c r="A31" s="302" t="s">
        <v>180</v>
      </c>
      <c r="B31" s="301" t="s">
        <v>179</v>
      </c>
      <c r="C31" s="291"/>
      <c r="D31" s="288"/>
      <c r="E31" s="288"/>
      <c r="F31" s="288"/>
      <c r="G31" s="298">
        <f t="shared" si="0"/>
        <v>0</v>
      </c>
      <c r="H31" s="297">
        <f t="shared" si="4"/>
        <v>0</v>
      </c>
      <c r="I31" s="260"/>
      <c r="J31" s="260"/>
      <c r="K31" s="260"/>
      <c r="L31" s="260"/>
      <c r="M31" s="260"/>
      <c r="N31" s="296"/>
      <c r="O31" s="295">
        <f t="shared" si="5"/>
        <v>0</v>
      </c>
      <c r="P31" s="294"/>
    </row>
    <row r="32" spans="1:16" ht="12.75">
      <c r="A32" s="302" t="s">
        <v>178</v>
      </c>
      <c r="B32" s="301" t="s">
        <v>177</v>
      </c>
      <c r="C32" s="291"/>
      <c r="D32" s="288"/>
      <c r="E32" s="288"/>
      <c r="F32" s="288"/>
      <c r="G32" s="298">
        <f t="shared" si="0"/>
        <v>0</v>
      </c>
      <c r="H32" s="297">
        <f t="shared" si="4"/>
        <v>0</v>
      </c>
      <c r="I32" s="260"/>
      <c r="J32" s="260"/>
      <c r="K32" s="260"/>
      <c r="L32" s="260"/>
      <c r="M32" s="260"/>
      <c r="N32" s="296"/>
      <c r="O32" s="295">
        <f t="shared" si="5"/>
        <v>0</v>
      </c>
      <c r="P32" s="294"/>
    </row>
    <row r="33" spans="1:16" ht="12.75">
      <c r="A33" s="300" t="s">
        <v>176</v>
      </c>
      <c r="B33" s="299" t="s">
        <v>175</v>
      </c>
      <c r="C33" s="291"/>
      <c r="D33" s="288"/>
      <c r="E33" s="288"/>
      <c r="F33" s="288"/>
      <c r="G33" s="298">
        <f t="shared" si="0"/>
        <v>0</v>
      </c>
      <c r="H33" s="297">
        <f t="shared" si="4"/>
        <v>0</v>
      </c>
      <c r="I33" s="260"/>
      <c r="J33" s="260"/>
      <c r="K33" s="260"/>
      <c r="L33" s="260"/>
      <c r="M33" s="260"/>
      <c r="N33" s="296"/>
      <c r="O33" s="295">
        <f t="shared" si="5"/>
        <v>0</v>
      </c>
      <c r="P33" s="294"/>
    </row>
    <row r="34" spans="1:16" ht="12.75">
      <c r="A34" s="300" t="s">
        <v>174</v>
      </c>
      <c r="B34" s="299" t="s">
        <v>173</v>
      </c>
      <c r="C34" s="291"/>
      <c r="D34" s="288"/>
      <c r="E34" s="288"/>
      <c r="F34" s="288"/>
      <c r="G34" s="298">
        <f t="shared" si="0"/>
        <v>0</v>
      </c>
      <c r="H34" s="297">
        <f t="shared" si="4"/>
        <v>0</v>
      </c>
      <c r="I34" s="260"/>
      <c r="J34" s="260"/>
      <c r="K34" s="260"/>
      <c r="L34" s="260"/>
      <c r="M34" s="260"/>
      <c r="N34" s="296"/>
      <c r="O34" s="295">
        <f t="shared" si="5"/>
        <v>0</v>
      </c>
      <c r="P34" s="294"/>
    </row>
    <row r="35" spans="1:16" ht="13.5" thickBot="1">
      <c r="A35" s="293" t="s">
        <v>172</v>
      </c>
      <c r="B35" s="292" t="s">
        <v>171</v>
      </c>
      <c r="C35" s="291"/>
      <c r="D35" s="288">
        <v>20</v>
      </c>
      <c r="E35" s="288"/>
      <c r="F35" s="288"/>
      <c r="G35" s="290">
        <f t="shared" si="0"/>
        <v>20</v>
      </c>
      <c r="H35" s="289">
        <f t="shared" si="4"/>
        <v>20</v>
      </c>
      <c r="I35" s="288">
        <v>20</v>
      </c>
      <c r="J35" s="288">
        <v>18</v>
      </c>
      <c r="K35" s="288"/>
      <c r="L35" s="288">
        <v>2</v>
      </c>
      <c r="M35" s="288"/>
      <c r="N35" s="287"/>
      <c r="O35" s="286">
        <f t="shared" si="5"/>
        <v>0</v>
      </c>
      <c r="P35" s="285"/>
    </row>
    <row r="36" spans="1:16" ht="13.5" thickBot="1">
      <c r="A36" s="284" t="s">
        <v>170</v>
      </c>
      <c r="B36" s="283" t="s">
        <v>169</v>
      </c>
      <c r="C36" s="282">
        <f aca="true" t="shared" si="6" ref="C36:P36">C29+C30+C35</f>
        <v>51</v>
      </c>
      <c r="D36" s="282">
        <f t="shared" si="6"/>
        <v>189</v>
      </c>
      <c r="E36" s="282">
        <f t="shared" si="6"/>
        <v>19</v>
      </c>
      <c r="F36" s="282">
        <f t="shared" si="6"/>
        <v>3</v>
      </c>
      <c r="G36" s="282">
        <f t="shared" si="6"/>
        <v>262</v>
      </c>
      <c r="H36" s="282">
        <f t="shared" si="6"/>
        <v>204</v>
      </c>
      <c r="I36" s="282">
        <f t="shared" si="6"/>
        <v>168</v>
      </c>
      <c r="J36" s="282">
        <f t="shared" si="6"/>
        <v>105</v>
      </c>
      <c r="K36" s="282">
        <f t="shared" si="6"/>
        <v>20</v>
      </c>
      <c r="L36" s="282">
        <f t="shared" si="6"/>
        <v>37</v>
      </c>
      <c r="M36" s="282">
        <f t="shared" si="6"/>
        <v>3</v>
      </c>
      <c r="N36" s="281">
        <f t="shared" si="6"/>
        <v>39</v>
      </c>
      <c r="O36" s="281">
        <f t="shared" si="6"/>
        <v>58</v>
      </c>
      <c r="P36" s="281">
        <f t="shared" si="6"/>
        <v>60</v>
      </c>
    </row>
    <row r="37" spans="1:16" ht="12.75">
      <c r="A37" s="241"/>
      <c r="B37" s="254"/>
      <c r="C37" s="241"/>
      <c r="D37" s="241"/>
      <c r="E37" s="241"/>
      <c r="F37" s="241" t="s">
        <v>168</v>
      </c>
      <c r="G37" s="241"/>
      <c r="H37" s="241" t="s">
        <v>167</v>
      </c>
      <c r="I37" s="241"/>
      <c r="J37" s="241"/>
      <c r="K37" s="241"/>
      <c r="L37" s="241"/>
      <c r="M37" s="241"/>
      <c r="N37" s="241"/>
      <c r="O37" s="241" t="s">
        <v>166</v>
      </c>
      <c r="P37" s="242"/>
    </row>
    <row r="38" spans="1:4" ht="12.75">
      <c r="A38" s="269" t="s">
        <v>165</v>
      </c>
      <c r="B38" s="254"/>
      <c r="C38" s="241"/>
      <c r="D38" s="241"/>
    </row>
    <row r="39" spans="1:4" ht="18" customHeight="1">
      <c r="A39" s="258"/>
      <c r="B39" s="268" t="s">
        <v>137</v>
      </c>
      <c r="C39" s="267" t="s">
        <v>156</v>
      </c>
      <c r="D39" s="280"/>
    </row>
    <row r="40" spans="1:4" ht="24" customHeight="1">
      <c r="A40" s="263" t="s">
        <v>164</v>
      </c>
      <c r="B40" s="257" t="s">
        <v>163</v>
      </c>
      <c r="C40" s="260">
        <v>166</v>
      </c>
      <c r="D40" s="270"/>
    </row>
    <row r="41" spans="1:4" ht="21" customHeight="1">
      <c r="A41" s="279" t="s">
        <v>162</v>
      </c>
      <c r="B41" s="257" t="s">
        <v>161</v>
      </c>
      <c r="C41" s="260">
        <v>82</v>
      </c>
      <c r="D41" s="277"/>
    </row>
    <row r="42" spans="1:4" ht="15.75" customHeight="1">
      <c r="A42" s="263" t="s">
        <v>160</v>
      </c>
      <c r="B42" s="257" t="s">
        <v>159</v>
      </c>
      <c r="C42" s="278">
        <v>74</v>
      </c>
      <c r="D42" s="277"/>
    </row>
    <row r="43" spans="1:4" ht="12.75">
      <c r="A43" s="241"/>
      <c r="B43" s="254"/>
      <c r="C43" s="241"/>
      <c r="D43" s="241"/>
    </row>
    <row r="44" spans="1:16" ht="12.75">
      <c r="A44" s="269" t="s">
        <v>158</v>
      </c>
      <c r="B44" s="254"/>
      <c r="C44" s="241"/>
      <c r="D44" s="241"/>
      <c r="E44" s="269" t="s">
        <v>157</v>
      </c>
      <c r="F44" s="276"/>
      <c r="G44" s="276"/>
      <c r="H44" s="276"/>
      <c r="I44" s="276"/>
      <c r="J44" s="276"/>
      <c r="K44" s="276"/>
      <c r="L44" s="276"/>
      <c r="M44" s="276"/>
      <c r="N44" s="276"/>
      <c r="O44" s="241"/>
      <c r="P44" s="242"/>
    </row>
    <row r="45" spans="1:17" ht="22.5" customHeight="1">
      <c r="A45" s="258"/>
      <c r="B45" s="267" t="s">
        <v>137</v>
      </c>
      <c r="C45" s="275" t="s">
        <v>156</v>
      </c>
      <c r="D45" s="274"/>
      <c r="E45" s="657" t="s">
        <v>155</v>
      </c>
      <c r="F45" s="628" t="s">
        <v>154</v>
      </c>
      <c r="G45" s="628"/>
      <c r="H45" s="628"/>
      <c r="I45" s="628"/>
      <c r="J45" s="628" t="s">
        <v>153</v>
      </c>
      <c r="K45" s="628"/>
      <c r="L45" s="628"/>
      <c r="M45" s="628"/>
      <c r="N45" s="629" t="s">
        <v>152</v>
      </c>
      <c r="O45" s="629"/>
      <c r="P45" s="629"/>
      <c r="Q45" s="629"/>
    </row>
    <row r="46" spans="1:17" ht="24.75" customHeight="1">
      <c r="A46" s="263" t="s">
        <v>151</v>
      </c>
      <c r="B46" s="257" t="s">
        <v>150</v>
      </c>
      <c r="C46" s="260">
        <v>3</v>
      </c>
      <c r="D46" s="270"/>
      <c r="E46" s="658"/>
      <c r="F46" s="273" t="s">
        <v>149</v>
      </c>
      <c r="G46" s="273" t="s">
        <v>148</v>
      </c>
      <c r="H46" s="273" t="s">
        <v>147</v>
      </c>
      <c r="I46" s="273" t="s">
        <v>146</v>
      </c>
      <c r="J46" s="273" t="s">
        <v>149</v>
      </c>
      <c r="K46" s="273" t="s">
        <v>148</v>
      </c>
      <c r="L46" s="273" t="s">
        <v>147</v>
      </c>
      <c r="M46" s="273" t="s">
        <v>146</v>
      </c>
      <c r="N46" s="273" t="s">
        <v>149</v>
      </c>
      <c r="O46" s="273" t="s">
        <v>148</v>
      </c>
      <c r="P46" s="273" t="s">
        <v>147</v>
      </c>
      <c r="Q46" s="273" t="s">
        <v>146</v>
      </c>
    </row>
    <row r="47" spans="1:17" ht="12.75">
      <c r="A47" s="258" t="s">
        <v>145</v>
      </c>
      <c r="B47" s="257" t="s">
        <v>144</v>
      </c>
      <c r="C47" s="260">
        <v>0</v>
      </c>
      <c r="D47" s="270"/>
      <c r="E47" s="272">
        <v>50</v>
      </c>
      <c r="F47" s="272">
        <v>7</v>
      </c>
      <c r="G47" s="272">
        <v>8</v>
      </c>
      <c r="H47" s="272">
        <v>6</v>
      </c>
      <c r="I47" s="272">
        <v>5</v>
      </c>
      <c r="J47" s="272"/>
      <c r="K47" s="272"/>
      <c r="L47" s="272"/>
      <c r="M47" s="272"/>
      <c r="N47" s="272">
        <v>6</v>
      </c>
      <c r="O47" s="272">
        <v>11</v>
      </c>
      <c r="P47" s="272">
        <v>6</v>
      </c>
      <c r="Q47" s="272">
        <v>1</v>
      </c>
    </row>
    <row r="48" spans="1:17" ht="12.75">
      <c r="A48" s="258" t="s">
        <v>143</v>
      </c>
      <c r="B48" s="257" t="s">
        <v>142</v>
      </c>
      <c r="C48" s="260">
        <v>2</v>
      </c>
      <c r="D48" s="270"/>
      <c r="E48" s="272">
        <v>22</v>
      </c>
      <c r="F48" s="272"/>
      <c r="G48" s="272"/>
      <c r="H48" s="272"/>
      <c r="I48" s="272"/>
      <c r="J48" s="272"/>
      <c r="K48" s="272"/>
      <c r="L48" s="272"/>
      <c r="M48" s="272"/>
      <c r="N48" s="272"/>
      <c r="O48" s="272">
        <v>4</v>
      </c>
      <c r="P48" s="272">
        <v>4</v>
      </c>
      <c r="Q48" s="272">
        <v>14</v>
      </c>
    </row>
    <row r="49" spans="1:15" ht="36.75" customHeight="1">
      <c r="A49" s="271" t="s">
        <v>141</v>
      </c>
      <c r="B49" s="257" t="s">
        <v>140</v>
      </c>
      <c r="C49" s="260">
        <v>3</v>
      </c>
      <c r="D49" s="270"/>
      <c r="E49" s="270"/>
      <c r="F49" s="270"/>
      <c r="G49" s="270"/>
      <c r="H49" s="241"/>
      <c r="I49" s="241"/>
      <c r="J49" s="241"/>
      <c r="K49" s="241"/>
      <c r="L49" s="241"/>
      <c r="M49" s="241"/>
      <c r="N49" s="241"/>
      <c r="O49" s="241"/>
    </row>
    <row r="50" spans="1:15" ht="12.75">
      <c r="A50" s="241"/>
      <c r="B50" s="254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</row>
    <row r="51" spans="1:15" ht="12.75">
      <c r="A51" s="269" t="s">
        <v>139</v>
      </c>
      <c r="B51" s="254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</row>
    <row r="52" spans="1:15" ht="12.75">
      <c r="A52" s="269"/>
      <c r="B52" s="254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</row>
    <row r="53" spans="1:15" ht="70.5" customHeight="1">
      <c r="A53" s="258" t="s">
        <v>138</v>
      </c>
      <c r="B53" s="268" t="s">
        <v>137</v>
      </c>
      <c r="C53" s="267" t="s">
        <v>136</v>
      </c>
      <c r="D53" s="267" t="s">
        <v>135</v>
      </c>
      <c r="E53" s="267" t="s">
        <v>134</v>
      </c>
      <c r="F53" s="267" t="s">
        <v>133</v>
      </c>
      <c r="G53" s="266"/>
      <c r="H53" s="241"/>
      <c r="I53" s="241"/>
      <c r="J53" s="241"/>
      <c r="K53" s="241"/>
      <c r="L53" s="241"/>
      <c r="M53" s="241"/>
      <c r="N53" s="241"/>
      <c r="O53" s="241"/>
    </row>
    <row r="54" spans="1:15" ht="14.25" customHeight="1">
      <c r="A54" s="263" t="s">
        <v>132</v>
      </c>
      <c r="B54" s="261" t="s">
        <v>131</v>
      </c>
      <c r="C54" s="264"/>
      <c r="D54" s="260"/>
      <c r="E54" s="260"/>
      <c r="F54" s="260">
        <v>536</v>
      </c>
      <c r="G54" s="259"/>
      <c r="H54" s="241"/>
      <c r="I54" s="241"/>
      <c r="J54" s="241"/>
      <c r="K54" s="241"/>
      <c r="L54" s="241"/>
      <c r="M54" s="241"/>
      <c r="N54" s="241"/>
      <c r="O54" s="241"/>
    </row>
    <row r="55" spans="1:15" ht="12.75">
      <c r="A55" s="258" t="s">
        <v>130</v>
      </c>
      <c r="B55" s="261" t="s">
        <v>129</v>
      </c>
      <c r="C55" s="264"/>
      <c r="D55" s="260"/>
      <c r="E55" s="260"/>
      <c r="F55" s="260">
        <v>27</v>
      </c>
      <c r="G55" s="259"/>
      <c r="H55" s="241"/>
      <c r="I55" s="241"/>
      <c r="J55" s="241"/>
      <c r="K55" s="241"/>
      <c r="L55" s="241"/>
      <c r="M55" s="241"/>
      <c r="N55" s="241"/>
      <c r="O55" s="241"/>
    </row>
    <row r="56" spans="1:15" ht="12.75">
      <c r="A56" s="258" t="s">
        <v>128</v>
      </c>
      <c r="B56" s="261" t="s">
        <v>127</v>
      </c>
      <c r="C56" s="264"/>
      <c r="D56" s="260"/>
      <c r="E56" s="260"/>
      <c r="F56" s="260"/>
      <c r="G56" s="259"/>
      <c r="H56" s="241"/>
      <c r="I56" s="241"/>
      <c r="J56" s="241"/>
      <c r="K56" s="241"/>
      <c r="L56" s="241"/>
      <c r="M56" s="241"/>
      <c r="N56" s="241"/>
      <c r="O56" s="241"/>
    </row>
    <row r="57" spans="1:15" ht="12.75">
      <c r="A57" s="258" t="s">
        <v>126</v>
      </c>
      <c r="B57" s="261" t="s">
        <v>125</v>
      </c>
      <c r="C57" s="264"/>
      <c r="D57" s="260"/>
      <c r="E57" s="260"/>
      <c r="F57" s="260">
        <v>230</v>
      </c>
      <c r="G57" s="259"/>
      <c r="H57" s="241"/>
      <c r="I57" s="241"/>
      <c r="J57" s="241"/>
      <c r="K57" s="241"/>
      <c r="L57" s="241"/>
      <c r="M57" s="241"/>
      <c r="N57" s="241"/>
      <c r="O57" s="241"/>
    </row>
    <row r="58" spans="1:15" ht="12.75">
      <c r="A58" s="265" t="s">
        <v>124</v>
      </c>
      <c r="B58" s="257" t="s">
        <v>123</v>
      </c>
      <c r="C58" s="264"/>
      <c r="D58" s="260"/>
      <c r="E58" s="260"/>
      <c r="F58" s="260"/>
      <c r="G58" s="259"/>
      <c r="H58" s="241"/>
      <c r="I58" s="241"/>
      <c r="J58" s="241"/>
      <c r="K58" s="241"/>
      <c r="L58" s="241"/>
      <c r="M58" s="241"/>
      <c r="N58" s="241"/>
      <c r="O58" s="241"/>
    </row>
    <row r="59" spans="1:15" ht="12.75">
      <c r="A59" s="258" t="s">
        <v>122</v>
      </c>
      <c r="B59" s="261" t="s">
        <v>121</v>
      </c>
      <c r="C59" s="264"/>
      <c r="D59" s="260"/>
      <c r="E59" s="260"/>
      <c r="F59" s="260">
        <v>6</v>
      </c>
      <c r="G59" s="259"/>
      <c r="H59" s="241"/>
      <c r="I59" s="241"/>
      <c r="J59" s="241"/>
      <c r="K59" s="241"/>
      <c r="L59" s="241"/>
      <c r="M59" s="241"/>
      <c r="N59" s="241"/>
      <c r="O59" s="241"/>
    </row>
    <row r="60" spans="1:15" ht="12.75">
      <c r="A60" s="265" t="s">
        <v>120</v>
      </c>
      <c r="B60" s="257" t="s">
        <v>119</v>
      </c>
      <c r="C60" s="264"/>
      <c r="D60" s="260"/>
      <c r="E60" s="260"/>
      <c r="F60" s="260"/>
      <c r="G60" s="259"/>
      <c r="H60" s="241"/>
      <c r="I60" s="241"/>
      <c r="J60" s="241"/>
      <c r="K60" s="241"/>
      <c r="L60" s="241"/>
      <c r="M60" s="241"/>
      <c r="N60" s="241"/>
      <c r="O60" s="241"/>
    </row>
    <row r="61" spans="1:15" ht="12.75">
      <c r="A61" s="258" t="s">
        <v>118</v>
      </c>
      <c r="B61" s="261" t="s">
        <v>117</v>
      </c>
      <c r="C61" s="264"/>
      <c r="D61" s="260"/>
      <c r="E61" s="260"/>
      <c r="F61" s="260"/>
      <c r="G61" s="259"/>
      <c r="H61" s="241"/>
      <c r="I61" s="241"/>
      <c r="J61" s="241"/>
      <c r="K61" s="241"/>
      <c r="L61" s="241"/>
      <c r="M61" s="241"/>
      <c r="N61" s="241"/>
      <c r="O61" s="241"/>
    </row>
    <row r="62" spans="1:15" ht="12.75">
      <c r="A62" s="258" t="s">
        <v>116</v>
      </c>
      <c r="B62" s="261" t="s">
        <v>115</v>
      </c>
      <c r="C62" s="260">
        <v>18</v>
      </c>
      <c r="D62" s="260"/>
      <c r="E62" s="260">
        <v>42</v>
      </c>
      <c r="F62" s="260"/>
      <c r="G62" s="259"/>
      <c r="H62" s="241"/>
      <c r="I62" s="241"/>
      <c r="J62" s="241"/>
      <c r="K62" s="241"/>
      <c r="L62" s="241"/>
      <c r="M62" s="241"/>
      <c r="N62" s="241"/>
      <c r="O62" s="241"/>
    </row>
    <row r="63" spans="1:15" ht="15" customHeight="1">
      <c r="A63" s="263" t="s">
        <v>114</v>
      </c>
      <c r="B63" s="261" t="s">
        <v>113</v>
      </c>
      <c r="C63" s="260"/>
      <c r="D63" s="260"/>
      <c r="E63" s="260"/>
      <c r="F63" s="260"/>
      <c r="G63" s="259"/>
      <c r="H63" s="241"/>
      <c r="I63" s="241"/>
      <c r="J63" s="241"/>
      <c r="K63" s="241"/>
      <c r="L63" s="241"/>
      <c r="M63" s="241"/>
      <c r="N63" s="241"/>
      <c r="O63" s="241"/>
    </row>
    <row r="64" spans="1:15" ht="12.75">
      <c r="A64" s="258" t="s">
        <v>112</v>
      </c>
      <c r="B64" s="261" t="s">
        <v>111</v>
      </c>
      <c r="C64" s="260">
        <v>1</v>
      </c>
      <c r="D64" s="260"/>
      <c r="E64" s="260"/>
      <c r="F64" s="260">
        <v>9</v>
      </c>
      <c r="G64" s="259"/>
      <c r="H64" s="241"/>
      <c r="I64" s="241"/>
      <c r="J64" s="241"/>
      <c r="K64" s="241"/>
      <c r="L64" s="241"/>
      <c r="M64" s="241"/>
      <c r="N64" s="241"/>
      <c r="O64" s="241"/>
    </row>
    <row r="65" spans="1:16" ht="12.75">
      <c r="A65" s="258" t="s">
        <v>110</v>
      </c>
      <c r="B65" s="257" t="s">
        <v>109</v>
      </c>
      <c r="C65" s="260"/>
      <c r="D65" s="260"/>
      <c r="E65" s="260"/>
      <c r="F65" s="260"/>
      <c r="G65" s="259"/>
      <c r="H65" s="241"/>
      <c r="I65" s="241"/>
      <c r="J65" s="241"/>
      <c r="K65" s="241"/>
      <c r="L65" s="241"/>
      <c r="M65" s="241"/>
      <c r="N65" s="241"/>
      <c r="O65" s="241"/>
      <c r="P65" s="242"/>
    </row>
    <row r="66" spans="1:16" ht="12.75" customHeight="1">
      <c r="A66" s="258" t="s">
        <v>108</v>
      </c>
      <c r="B66" s="261" t="s">
        <v>107</v>
      </c>
      <c r="C66" s="260"/>
      <c r="D66" s="260"/>
      <c r="E66" s="260"/>
      <c r="F66" s="260"/>
      <c r="G66" s="259"/>
      <c r="H66" s="617" t="s">
        <v>83</v>
      </c>
      <c r="I66" s="617"/>
      <c r="J66" s="617"/>
      <c r="K66" s="617"/>
      <c r="L66" s="617"/>
      <c r="M66" s="617"/>
      <c r="N66" s="617"/>
      <c r="O66" s="617"/>
      <c r="P66" s="242"/>
    </row>
    <row r="67" spans="1:16" ht="12.75">
      <c r="A67" s="262" t="s">
        <v>106</v>
      </c>
      <c r="B67" s="261" t="s">
        <v>105</v>
      </c>
      <c r="C67" s="260">
        <v>1</v>
      </c>
      <c r="D67" s="260"/>
      <c r="E67" s="260"/>
      <c r="F67" s="260"/>
      <c r="G67" s="259"/>
      <c r="H67" s="241"/>
      <c r="I67" s="241"/>
      <c r="J67" s="241"/>
      <c r="K67" s="241"/>
      <c r="L67" s="241"/>
      <c r="M67" s="241"/>
      <c r="N67" s="241"/>
      <c r="O67" s="241"/>
      <c r="P67" s="242"/>
    </row>
    <row r="68" spans="1:11" ht="12.75">
      <c r="A68" s="258" t="s">
        <v>104</v>
      </c>
      <c r="B68" s="257" t="s">
        <v>103</v>
      </c>
      <c r="C68" s="256">
        <f>C54+C55+C56+C57+C59+C61+C62+C63+C64+C66+C67</f>
        <v>20</v>
      </c>
      <c r="D68" s="256">
        <f>D54+D55+D56+D57+D59+D61+D62+D63+D64+D66+D67</f>
        <v>0</v>
      </c>
      <c r="E68" s="256">
        <f>E54+E55+E56+E57+E59+E61+E62+E63+E64+E66+E67</f>
        <v>42</v>
      </c>
      <c r="F68" s="256">
        <f>F54+F55+F56+F57+F59+F61+F62+F63+F64+F66+F67</f>
        <v>808</v>
      </c>
      <c r="G68" s="255"/>
      <c r="H68" s="241"/>
      <c r="I68" s="241"/>
      <c r="J68" s="241"/>
      <c r="K68" s="241"/>
    </row>
    <row r="69" spans="1:16" ht="12.75">
      <c r="A69" s="241"/>
      <c r="B69" s="254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2"/>
    </row>
    <row r="70" spans="1:16" ht="12.75">
      <c r="A70" s="241"/>
      <c r="B70" s="254"/>
      <c r="C70" s="241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2"/>
    </row>
    <row r="71" spans="1:16" ht="16.5">
      <c r="A71" s="250" t="s">
        <v>102</v>
      </c>
      <c r="B71" s="250" t="s">
        <v>101</v>
      </c>
      <c r="C71" s="249"/>
      <c r="D71" s="249"/>
      <c r="E71" s="249"/>
      <c r="F71" s="249"/>
      <c r="G71" s="248"/>
      <c r="H71" s="253" t="s">
        <v>100</v>
      </c>
      <c r="I71" s="252"/>
      <c r="J71" s="252"/>
      <c r="K71" s="252"/>
      <c r="L71" s="246"/>
      <c r="M71" s="246"/>
      <c r="N71" s="241"/>
      <c r="O71" s="244"/>
      <c r="P71" s="243"/>
    </row>
    <row r="72" spans="1:16" ht="16.5">
      <c r="A72" s="251"/>
      <c r="B72" s="250"/>
      <c r="C72" s="249"/>
      <c r="D72" s="249"/>
      <c r="E72" s="249"/>
      <c r="F72" s="249"/>
      <c r="G72" s="248"/>
      <c r="H72" s="247"/>
      <c r="I72" s="247"/>
      <c r="J72" s="247"/>
      <c r="K72" s="247"/>
      <c r="L72" s="246"/>
      <c r="M72" s="246"/>
      <c r="N72" s="241"/>
      <c r="O72" s="241"/>
      <c r="P72" s="245"/>
    </row>
    <row r="73" spans="1:16" ht="12.75">
      <c r="A73" s="66" t="s">
        <v>97</v>
      </c>
      <c r="B73" s="66" t="s">
        <v>99</v>
      </c>
      <c r="C73" s="242"/>
      <c r="D73" s="242"/>
      <c r="E73" s="242"/>
      <c r="F73" s="242"/>
      <c r="G73" s="242"/>
      <c r="H73" s="66" t="s">
        <v>98</v>
      </c>
      <c r="I73" s="242"/>
      <c r="J73" s="242"/>
      <c r="K73" s="242"/>
      <c r="L73" s="242"/>
      <c r="M73" s="242"/>
      <c r="N73" s="241"/>
      <c r="O73" s="244"/>
      <c r="P73" s="243"/>
    </row>
    <row r="74" spans="1:16" ht="12.75">
      <c r="A74" s="241"/>
      <c r="B74" s="241"/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2"/>
    </row>
    <row r="75" spans="1:16" ht="12.75">
      <c r="A75" s="241"/>
      <c r="B75" s="241"/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2"/>
    </row>
    <row r="76" spans="1:16" ht="12.75">
      <c r="A76" s="241"/>
      <c r="B76" s="241"/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2"/>
    </row>
    <row r="77" spans="1:16" ht="12.75">
      <c r="A77" s="241"/>
      <c r="B77" s="241"/>
      <c r="C77" s="241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O77" s="241"/>
      <c r="P77" s="242"/>
    </row>
    <row r="78" spans="1:16" ht="12.75">
      <c r="A78" s="241"/>
      <c r="B78" s="241"/>
      <c r="C78" s="241"/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42"/>
    </row>
    <row r="79" spans="1:16" ht="12.75">
      <c r="A79" s="241"/>
      <c r="B79" s="241"/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2"/>
    </row>
    <row r="80" spans="1:16" ht="12.75">
      <c r="A80" s="241"/>
      <c r="B80" s="241"/>
      <c r="C80" s="241"/>
      <c r="D80" s="241"/>
      <c r="E80" s="241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65"/>
    </row>
    <row r="81" spans="1:16" ht="12.75">
      <c r="A81" s="241"/>
      <c r="B81" s="241"/>
      <c r="C81" s="241"/>
      <c r="D81" s="241"/>
      <c r="E81" s="241"/>
      <c r="F81" s="241"/>
      <c r="G81" s="241"/>
      <c r="H81" s="241"/>
      <c r="I81" s="241"/>
      <c r="J81" s="241"/>
      <c r="K81" s="241"/>
      <c r="L81" s="241"/>
      <c r="M81" s="241"/>
      <c r="N81" s="241"/>
      <c r="O81" s="241"/>
      <c r="P81" s="65"/>
    </row>
    <row r="82" spans="1:15" ht="12.75">
      <c r="A82" s="241"/>
      <c r="B82" s="241"/>
      <c r="C82" s="241"/>
      <c r="D82" s="241"/>
      <c r="E82" s="241"/>
      <c r="F82" s="241"/>
      <c r="G82" s="241"/>
      <c r="H82" s="241"/>
      <c r="I82" s="241"/>
      <c r="J82" s="241"/>
      <c r="K82" s="241"/>
      <c r="L82" s="241"/>
      <c r="M82" s="241"/>
      <c r="N82" s="241"/>
      <c r="O82" s="241"/>
    </row>
    <row r="83" spans="1:15" ht="12.75">
      <c r="A83" s="241"/>
      <c r="B83" s="241"/>
      <c r="C83" s="241"/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1"/>
      <c r="O83" s="241"/>
    </row>
    <row r="84" spans="1:15" ht="12.75">
      <c r="A84" s="241"/>
      <c r="B84" s="241"/>
      <c r="C84" s="241"/>
      <c r="D84" s="241"/>
      <c r="E84" s="241"/>
      <c r="F84" s="241"/>
      <c r="G84" s="241"/>
      <c r="H84" s="241"/>
      <c r="I84" s="241"/>
      <c r="J84" s="241"/>
      <c r="K84" s="241"/>
      <c r="L84" s="241"/>
      <c r="M84" s="241"/>
      <c r="N84" s="241"/>
      <c r="O84" s="241"/>
    </row>
    <row r="85" spans="1:15" ht="12.75">
      <c r="A85" s="241"/>
      <c r="B85" s="241"/>
      <c r="C85" s="241"/>
      <c r="D85" s="241"/>
      <c r="E85" s="241"/>
      <c r="F85" s="241"/>
      <c r="G85" s="241"/>
      <c r="H85" s="241"/>
      <c r="I85" s="241"/>
      <c r="J85" s="241"/>
      <c r="K85" s="241"/>
      <c r="L85" s="241"/>
      <c r="M85" s="241"/>
      <c r="N85" s="241"/>
      <c r="O85" s="241"/>
    </row>
    <row r="86" spans="1:15" ht="12.75">
      <c r="A86" s="241"/>
      <c r="B86" s="241"/>
      <c r="C86" s="241"/>
      <c r="D86" s="241"/>
      <c r="E86" s="241"/>
      <c r="F86" s="241"/>
      <c r="G86" s="241"/>
      <c r="H86" s="241"/>
      <c r="I86" s="241"/>
      <c r="J86" s="241"/>
      <c r="K86" s="241"/>
      <c r="L86" s="241"/>
      <c r="M86" s="241"/>
      <c r="N86" s="241"/>
      <c r="O86" s="241"/>
    </row>
    <row r="87" spans="1:15" ht="12.75">
      <c r="A87" s="241"/>
      <c r="B87" s="241"/>
      <c r="C87" s="241"/>
      <c r="D87" s="241"/>
      <c r="E87" s="241"/>
      <c r="F87" s="241"/>
      <c r="G87" s="241"/>
      <c r="H87" s="241"/>
      <c r="I87" s="241"/>
      <c r="J87" s="241"/>
      <c r="K87" s="241"/>
      <c r="L87" s="241"/>
      <c r="M87" s="241"/>
      <c r="N87" s="241"/>
      <c r="O87" s="241"/>
    </row>
    <row r="88" spans="1:15" ht="12.75">
      <c r="A88" s="241"/>
      <c r="B88" s="241"/>
      <c r="C88" s="241"/>
      <c r="D88" s="241"/>
      <c r="E88" s="241"/>
      <c r="F88" s="241"/>
      <c r="G88" s="241"/>
      <c r="H88" s="241"/>
      <c r="I88" s="241"/>
      <c r="J88" s="241"/>
      <c r="K88" s="241"/>
      <c r="L88" s="241"/>
      <c r="M88" s="241"/>
      <c r="N88" s="241"/>
      <c r="O88" s="241"/>
    </row>
    <row r="89" spans="1:15" ht="12.75">
      <c r="A89" s="241"/>
      <c r="B89" s="241"/>
      <c r="C89" s="241"/>
      <c r="D89" s="241"/>
      <c r="E89" s="241"/>
      <c r="F89" s="241"/>
      <c r="G89" s="241"/>
      <c r="H89" s="241"/>
      <c r="I89" s="241"/>
      <c r="J89" s="241"/>
      <c r="K89" s="241"/>
      <c r="L89" s="241"/>
      <c r="M89" s="241"/>
      <c r="N89" s="241"/>
      <c r="O89" s="241"/>
    </row>
    <row r="90" spans="1:15" ht="12.75">
      <c r="A90" s="241"/>
      <c r="B90" s="241"/>
      <c r="C90" s="241"/>
      <c r="D90" s="241"/>
      <c r="E90" s="241"/>
      <c r="F90" s="241"/>
      <c r="G90" s="241"/>
      <c r="H90" s="241"/>
      <c r="I90" s="241"/>
      <c r="J90" s="241"/>
      <c r="K90" s="241"/>
      <c r="L90" s="241"/>
      <c r="M90" s="241"/>
      <c r="N90" s="241"/>
      <c r="O90" s="241"/>
    </row>
    <row r="91" spans="1:15" ht="12.75">
      <c r="A91" s="241"/>
      <c r="B91" s="241"/>
      <c r="C91" s="241"/>
      <c r="D91" s="241"/>
      <c r="E91" s="241"/>
      <c r="F91" s="241"/>
      <c r="G91" s="241"/>
      <c r="H91" s="241"/>
      <c r="I91" s="241"/>
      <c r="J91" s="241"/>
      <c r="K91" s="241"/>
      <c r="L91" s="241"/>
      <c r="M91" s="241"/>
      <c r="N91" s="241"/>
      <c r="O91" s="241"/>
    </row>
    <row r="92" spans="1:15" ht="12.75">
      <c r="A92" s="241"/>
      <c r="B92" s="241"/>
      <c r="C92" s="241"/>
      <c r="D92" s="241"/>
      <c r="E92" s="241"/>
      <c r="F92" s="241"/>
      <c r="G92" s="241"/>
      <c r="H92" s="241"/>
      <c r="I92" s="241"/>
      <c r="J92" s="241"/>
      <c r="K92" s="241"/>
      <c r="L92" s="241"/>
      <c r="M92" s="241"/>
      <c r="N92" s="241"/>
      <c r="O92" s="241"/>
    </row>
    <row r="93" spans="1:15" ht="12.75">
      <c r="A93" s="241"/>
      <c r="B93" s="241"/>
      <c r="C93" s="241"/>
      <c r="D93" s="241"/>
      <c r="E93" s="241"/>
      <c r="F93" s="241"/>
      <c r="G93" s="241"/>
      <c r="H93" s="241"/>
      <c r="I93" s="241"/>
      <c r="J93" s="241"/>
      <c r="K93" s="241"/>
      <c r="L93" s="241"/>
      <c r="M93" s="241"/>
      <c r="N93" s="241"/>
      <c r="O93" s="241"/>
    </row>
    <row r="94" spans="1:15" ht="12.75">
      <c r="A94" s="241"/>
      <c r="B94" s="241"/>
      <c r="C94" s="241"/>
      <c r="D94" s="241"/>
      <c r="E94" s="241"/>
      <c r="F94" s="241"/>
      <c r="G94" s="241"/>
      <c r="H94" s="241"/>
      <c r="I94" s="241"/>
      <c r="J94" s="241"/>
      <c r="K94" s="241"/>
      <c r="L94" s="241"/>
      <c r="M94" s="241"/>
      <c r="N94" s="241"/>
      <c r="O94" s="241"/>
    </row>
    <row r="95" spans="1:15" ht="12.75">
      <c r="A95" s="241"/>
      <c r="B95" s="241"/>
      <c r="C95" s="241"/>
      <c r="D95" s="241"/>
      <c r="E95" s="241"/>
      <c r="F95" s="241"/>
      <c r="G95" s="241"/>
      <c r="H95" s="241"/>
      <c r="I95" s="241"/>
      <c r="J95" s="241"/>
      <c r="K95" s="241"/>
      <c r="L95" s="241"/>
      <c r="M95" s="241"/>
      <c r="N95" s="241"/>
      <c r="O95" s="241"/>
    </row>
    <row r="96" spans="1:15" ht="12.75">
      <c r="A96" s="241"/>
      <c r="B96" s="241"/>
      <c r="C96" s="241"/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1"/>
    </row>
    <row r="97" spans="1:15" ht="12.75">
      <c r="A97" s="241"/>
      <c r="B97" s="241"/>
      <c r="C97" s="241"/>
      <c r="D97" s="241"/>
      <c r="E97" s="241"/>
      <c r="F97" s="241"/>
      <c r="G97" s="241"/>
      <c r="H97" s="241"/>
      <c r="I97" s="241"/>
      <c r="J97" s="241"/>
      <c r="K97" s="241"/>
      <c r="L97" s="241"/>
      <c r="M97" s="241"/>
      <c r="N97" s="241"/>
      <c r="O97" s="241"/>
    </row>
    <row r="98" spans="1:15" ht="12.75">
      <c r="A98" s="241"/>
      <c r="B98" s="241"/>
      <c r="C98" s="241"/>
      <c r="D98" s="241"/>
      <c r="E98" s="241"/>
      <c r="F98" s="241"/>
      <c r="G98" s="241"/>
      <c r="H98" s="241"/>
      <c r="I98" s="241"/>
      <c r="J98" s="241"/>
      <c r="K98" s="241"/>
      <c r="L98" s="241"/>
      <c r="M98" s="241"/>
      <c r="N98" s="241"/>
      <c r="O98" s="241"/>
    </row>
    <row r="99" spans="1:15" ht="12.75">
      <c r="A99" s="241"/>
      <c r="B99" s="241"/>
      <c r="C99" s="241"/>
      <c r="D99" s="241"/>
      <c r="E99" s="241"/>
      <c r="F99" s="241"/>
      <c r="G99" s="241"/>
      <c r="H99" s="241"/>
      <c r="I99" s="241"/>
      <c r="J99" s="241"/>
      <c r="K99" s="241"/>
      <c r="L99" s="241"/>
      <c r="M99" s="241"/>
      <c r="N99" s="241"/>
      <c r="O99" s="241"/>
    </row>
    <row r="100" spans="1:15" ht="12.75">
      <c r="A100" s="241"/>
      <c r="B100" s="241"/>
      <c r="C100" s="241"/>
      <c r="D100" s="241"/>
      <c r="E100" s="241"/>
      <c r="F100" s="241"/>
      <c r="G100" s="241"/>
      <c r="H100" s="241"/>
      <c r="I100" s="241"/>
      <c r="J100" s="241"/>
      <c r="K100" s="241"/>
      <c r="L100" s="241"/>
      <c r="M100" s="241"/>
      <c r="N100" s="241"/>
      <c r="O100" s="241"/>
    </row>
    <row r="101" spans="1:15" ht="12.75">
      <c r="A101" s="241"/>
      <c r="B101" s="241"/>
      <c r="C101" s="241"/>
      <c r="D101" s="241"/>
      <c r="E101" s="241"/>
      <c r="F101" s="241"/>
      <c r="G101" s="241"/>
      <c r="H101" s="241"/>
      <c r="I101" s="241"/>
      <c r="J101" s="241"/>
      <c r="K101" s="241"/>
      <c r="L101" s="241"/>
      <c r="M101" s="241"/>
      <c r="N101" s="241"/>
      <c r="O101" s="241"/>
    </row>
    <row r="102" spans="1:15" ht="12.75">
      <c r="A102" s="241"/>
      <c r="B102" s="241"/>
      <c r="C102" s="241"/>
      <c r="D102" s="241"/>
      <c r="E102" s="241"/>
      <c r="F102" s="241"/>
      <c r="G102" s="241"/>
      <c r="H102" s="241"/>
      <c r="I102" s="241"/>
      <c r="J102" s="241"/>
      <c r="K102" s="241"/>
      <c r="L102" s="241"/>
      <c r="M102" s="241"/>
      <c r="N102" s="241"/>
      <c r="O102" s="241"/>
    </row>
    <row r="103" spans="1:15" ht="12.75">
      <c r="A103" s="241"/>
      <c r="B103" s="241"/>
      <c r="C103" s="241"/>
      <c r="D103" s="241"/>
      <c r="E103" s="241"/>
      <c r="F103" s="241"/>
      <c r="G103" s="241"/>
      <c r="H103" s="241"/>
      <c r="I103" s="241"/>
      <c r="J103" s="241"/>
      <c r="K103" s="241"/>
      <c r="L103" s="241"/>
      <c r="M103" s="241"/>
      <c r="N103" s="241"/>
      <c r="O103" s="241"/>
    </row>
    <row r="104" spans="1:15" ht="12.75">
      <c r="A104" s="241"/>
      <c r="B104" s="241"/>
      <c r="C104" s="241"/>
      <c r="D104" s="241"/>
      <c r="E104" s="241"/>
      <c r="F104" s="241"/>
      <c r="G104" s="241"/>
      <c r="H104" s="241"/>
      <c r="I104" s="241"/>
      <c r="J104" s="241"/>
      <c r="K104" s="241"/>
      <c r="L104" s="241"/>
      <c r="M104" s="241"/>
      <c r="N104" s="241"/>
      <c r="O104" s="241"/>
    </row>
    <row r="105" spans="1:15" ht="12.75">
      <c r="A105" s="241"/>
      <c r="B105" s="241"/>
      <c r="C105" s="241"/>
      <c r="D105" s="241"/>
      <c r="E105" s="241"/>
      <c r="F105" s="241"/>
      <c r="G105" s="241"/>
      <c r="H105" s="241"/>
      <c r="I105" s="241"/>
      <c r="J105" s="241"/>
      <c r="K105" s="241"/>
      <c r="L105" s="241"/>
      <c r="M105" s="241"/>
      <c r="N105" s="241"/>
      <c r="O105" s="241"/>
    </row>
    <row r="106" spans="1:15" ht="12.75">
      <c r="A106" s="241"/>
      <c r="B106" s="241"/>
      <c r="C106" s="241"/>
      <c r="D106" s="241"/>
      <c r="E106" s="241"/>
      <c r="F106" s="241"/>
      <c r="G106" s="241"/>
      <c r="H106" s="241"/>
      <c r="I106" s="241"/>
      <c r="J106" s="241"/>
      <c r="K106" s="241"/>
      <c r="L106" s="241"/>
      <c r="M106" s="241"/>
      <c r="N106" s="241"/>
      <c r="O106" s="241"/>
    </row>
    <row r="107" spans="1:15" ht="12.75">
      <c r="A107" s="241"/>
      <c r="B107" s="241"/>
      <c r="C107" s="241"/>
      <c r="D107" s="241"/>
      <c r="E107" s="241"/>
      <c r="F107" s="241"/>
      <c r="G107" s="241"/>
      <c r="H107" s="241"/>
      <c r="I107" s="241"/>
      <c r="J107" s="241"/>
      <c r="K107" s="241"/>
      <c r="L107" s="241"/>
      <c r="M107" s="241"/>
      <c r="N107" s="241"/>
      <c r="O107" s="241"/>
    </row>
    <row r="108" spans="1:15" ht="12.75">
      <c r="A108" s="241"/>
      <c r="B108" s="241"/>
      <c r="C108" s="241"/>
      <c r="D108" s="241"/>
      <c r="E108" s="241"/>
      <c r="F108" s="241"/>
      <c r="G108" s="241"/>
      <c r="H108" s="241"/>
      <c r="I108" s="241"/>
      <c r="J108" s="241"/>
      <c r="K108" s="241"/>
      <c r="L108" s="241"/>
      <c r="M108" s="241"/>
      <c r="N108" s="241"/>
      <c r="O108" s="241"/>
    </row>
    <row r="109" spans="1:15" ht="12.75">
      <c r="A109" s="241"/>
      <c r="B109" s="241"/>
      <c r="C109" s="241"/>
      <c r="D109" s="241"/>
      <c r="E109" s="241"/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</row>
    <row r="110" spans="1:15" ht="12.75">
      <c r="A110" s="241"/>
      <c r="B110" s="241"/>
      <c r="C110" s="241"/>
      <c r="D110" s="241"/>
      <c r="E110" s="241"/>
      <c r="F110" s="241"/>
      <c r="G110" s="241"/>
      <c r="H110" s="241"/>
      <c r="I110" s="241"/>
      <c r="J110" s="241"/>
      <c r="K110" s="241"/>
      <c r="L110" s="241"/>
      <c r="M110" s="241"/>
      <c r="N110" s="241"/>
      <c r="O110" s="241"/>
    </row>
    <row r="111" spans="1:15" ht="12.75">
      <c r="A111" s="241"/>
      <c r="B111" s="241"/>
      <c r="C111" s="241"/>
      <c r="D111" s="241"/>
      <c r="E111" s="241"/>
      <c r="F111" s="241"/>
      <c r="G111" s="241"/>
      <c r="H111" s="241"/>
      <c r="I111" s="241"/>
      <c r="J111" s="241"/>
      <c r="K111" s="241"/>
      <c r="L111" s="241"/>
      <c r="M111" s="241"/>
      <c r="N111" s="241"/>
      <c r="O111" s="241"/>
    </row>
    <row r="112" spans="1:15" ht="12.75">
      <c r="A112" s="241"/>
      <c r="B112" s="241"/>
      <c r="C112" s="241"/>
      <c r="D112" s="241"/>
      <c r="E112" s="241"/>
      <c r="F112" s="241"/>
      <c r="G112" s="241"/>
      <c r="H112" s="241"/>
      <c r="I112" s="241"/>
      <c r="J112" s="241"/>
      <c r="K112" s="241"/>
      <c r="L112" s="241"/>
      <c r="M112" s="241"/>
      <c r="N112" s="241"/>
      <c r="O112" s="241"/>
    </row>
    <row r="113" spans="1:15" ht="12.75">
      <c r="A113" s="241"/>
      <c r="B113" s="241"/>
      <c r="C113" s="241"/>
      <c r="D113" s="241"/>
      <c r="E113" s="241"/>
      <c r="F113" s="241"/>
      <c r="G113" s="241"/>
      <c r="H113" s="241"/>
      <c r="I113" s="241"/>
      <c r="J113" s="241"/>
      <c r="K113" s="241"/>
      <c r="L113" s="241"/>
      <c r="M113" s="241"/>
      <c r="N113" s="241"/>
      <c r="O113" s="241"/>
    </row>
    <row r="114" spans="1:15" ht="12.75">
      <c r="A114" s="241"/>
      <c r="B114" s="241"/>
      <c r="C114" s="241"/>
      <c r="D114" s="241"/>
      <c r="E114" s="241"/>
      <c r="F114" s="241"/>
      <c r="G114" s="241"/>
      <c r="H114" s="241"/>
      <c r="I114" s="241"/>
      <c r="J114" s="241"/>
      <c r="K114" s="241"/>
      <c r="L114" s="241"/>
      <c r="M114" s="241"/>
      <c r="N114" s="241"/>
      <c r="O114" s="241"/>
    </row>
    <row r="115" spans="1:15" ht="12.75">
      <c r="A115" s="241"/>
      <c r="B115" s="241"/>
      <c r="C115" s="241"/>
      <c r="D115" s="241"/>
      <c r="E115" s="241"/>
      <c r="F115" s="241"/>
      <c r="G115" s="241"/>
      <c r="H115" s="241"/>
      <c r="I115" s="241"/>
      <c r="J115" s="241"/>
      <c r="K115" s="241"/>
      <c r="L115" s="241"/>
      <c r="M115" s="241"/>
      <c r="N115" s="241"/>
      <c r="O115" s="241"/>
    </row>
    <row r="116" spans="1:15" ht="12.75">
      <c r="A116" s="241"/>
      <c r="B116" s="241"/>
      <c r="C116" s="241"/>
      <c r="D116" s="241"/>
      <c r="E116" s="241"/>
      <c r="F116" s="241"/>
      <c r="G116" s="241"/>
      <c r="H116" s="241"/>
      <c r="I116" s="241"/>
      <c r="J116" s="241"/>
      <c r="K116" s="241"/>
      <c r="L116" s="241"/>
      <c r="M116" s="241"/>
      <c r="N116" s="241"/>
      <c r="O116" s="241"/>
    </row>
    <row r="117" spans="1:15" ht="12.75">
      <c r="A117" s="241"/>
      <c r="B117" s="241"/>
      <c r="C117" s="241"/>
      <c r="D117" s="241"/>
      <c r="E117" s="241"/>
      <c r="F117" s="241"/>
      <c r="G117" s="241"/>
      <c r="H117" s="241"/>
      <c r="I117" s="241"/>
      <c r="J117" s="241"/>
      <c r="K117" s="241"/>
      <c r="L117" s="241"/>
      <c r="M117" s="241"/>
      <c r="N117" s="241"/>
      <c r="O117" s="241"/>
    </row>
    <row r="118" spans="1:15" ht="12.75">
      <c r="A118" s="241"/>
      <c r="B118" s="241"/>
      <c r="C118" s="241"/>
      <c r="D118" s="241"/>
      <c r="E118" s="241"/>
      <c r="F118" s="241"/>
      <c r="G118" s="241"/>
      <c r="H118" s="241"/>
      <c r="I118" s="241"/>
      <c r="J118" s="241"/>
      <c r="K118" s="241"/>
      <c r="L118" s="241"/>
      <c r="M118" s="241"/>
      <c r="N118" s="241"/>
      <c r="O118" s="241"/>
    </row>
    <row r="119" spans="1:15" ht="12.75">
      <c r="A119" s="241"/>
      <c r="B119" s="241"/>
      <c r="C119" s="241"/>
      <c r="D119" s="241"/>
      <c r="E119" s="241"/>
      <c r="F119" s="241"/>
      <c r="G119" s="241"/>
      <c r="H119" s="241"/>
      <c r="I119" s="241"/>
      <c r="J119" s="241"/>
      <c r="K119" s="241"/>
      <c r="L119" s="241"/>
      <c r="M119" s="241"/>
      <c r="N119" s="241"/>
      <c r="O119" s="241"/>
    </row>
    <row r="120" spans="1:15" ht="12.75">
      <c r="A120" s="241"/>
      <c r="B120" s="241"/>
      <c r="C120" s="241"/>
      <c r="D120" s="241"/>
      <c r="E120" s="241"/>
      <c r="F120" s="241"/>
      <c r="G120" s="241"/>
      <c r="H120" s="241"/>
      <c r="I120" s="241"/>
      <c r="J120" s="241"/>
      <c r="K120" s="241"/>
      <c r="L120" s="241"/>
      <c r="M120" s="241"/>
      <c r="N120" s="241"/>
      <c r="O120" s="241"/>
    </row>
    <row r="121" spans="1:15" ht="12.75">
      <c r="A121" s="241"/>
      <c r="B121" s="241"/>
      <c r="C121" s="241"/>
      <c r="D121" s="241"/>
      <c r="E121" s="241"/>
      <c r="F121" s="241"/>
      <c r="G121" s="241"/>
      <c r="H121" s="241"/>
      <c r="I121" s="241"/>
      <c r="J121" s="241"/>
      <c r="K121" s="241"/>
      <c r="L121" s="241"/>
      <c r="M121" s="241"/>
      <c r="N121" s="241"/>
      <c r="O121" s="241"/>
    </row>
    <row r="122" spans="1:15" ht="12.75">
      <c r="A122" s="241"/>
      <c r="B122" s="241"/>
      <c r="C122" s="241"/>
      <c r="D122" s="241"/>
      <c r="E122" s="241"/>
      <c r="F122" s="241"/>
      <c r="G122" s="241"/>
      <c r="H122" s="241"/>
      <c r="I122" s="241"/>
      <c r="J122" s="241"/>
      <c r="K122" s="241"/>
      <c r="L122" s="241"/>
      <c r="M122" s="241"/>
      <c r="N122" s="241"/>
      <c r="O122" s="241"/>
    </row>
    <row r="123" spans="1:15" ht="12.75">
      <c r="A123" s="241"/>
      <c r="B123" s="241"/>
      <c r="C123" s="241"/>
      <c r="D123" s="241"/>
      <c r="E123" s="241"/>
      <c r="F123" s="241"/>
      <c r="G123" s="241"/>
      <c r="H123" s="241"/>
      <c r="I123" s="241"/>
      <c r="J123" s="241"/>
      <c r="K123" s="241"/>
      <c r="L123" s="241"/>
      <c r="M123" s="241"/>
      <c r="N123" s="241"/>
      <c r="O123" s="241"/>
    </row>
    <row r="124" spans="1:15" ht="12.75">
      <c r="A124" s="241"/>
      <c r="B124" s="241"/>
      <c r="C124" s="241"/>
      <c r="D124" s="241"/>
      <c r="E124" s="241"/>
      <c r="F124" s="241"/>
      <c r="G124" s="241"/>
      <c r="H124" s="241"/>
      <c r="I124" s="241"/>
      <c r="J124" s="241"/>
      <c r="K124" s="241"/>
      <c r="L124" s="241"/>
      <c r="M124" s="241"/>
      <c r="N124" s="241"/>
      <c r="O124" s="241"/>
    </row>
    <row r="125" spans="1:15" ht="12.75">
      <c r="A125" s="241"/>
      <c r="B125" s="241"/>
      <c r="C125" s="241"/>
      <c r="D125" s="241"/>
      <c r="E125" s="241"/>
      <c r="F125" s="241"/>
      <c r="G125" s="241"/>
      <c r="H125" s="241"/>
      <c r="I125" s="241"/>
      <c r="J125" s="241"/>
      <c r="K125" s="241"/>
      <c r="L125" s="241"/>
      <c r="M125" s="241"/>
      <c r="N125" s="241"/>
      <c r="O125" s="241"/>
    </row>
    <row r="126" spans="1:15" ht="12.75">
      <c r="A126" s="241"/>
      <c r="B126" s="241"/>
      <c r="C126" s="241"/>
      <c r="D126" s="241"/>
      <c r="E126" s="241"/>
      <c r="F126" s="241"/>
      <c r="G126" s="241"/>
      <c r="H126" s="241"/>
      <c r="I126" s="241"/>
      <c r="J126" s="241"/>
      <c r="K126" s="241"/>
      <c r="L126" s="241"/>
      <c r="M126" s="241"/>
      <c r="N126" s="241"/>
      <c r="O126" s="241"/>
    </row>
    <row r="127" spans="1:15" ht="12.75">
      <c r="A127" s="241"/>
      <c r="B127" s="241"/>
      <c r="C127" s="241"/>
      <c r="D127" s="241"/>
      <c r="E127" s="241"/>
      <c r="F127" s="241"/>
      <c r="G127" s="241"/>
      <c r="H127" s="241"/>
      <c r="I127" s="241"/>
      <c r="J127" s="241"/>
      <c r="K127" s="241"/>
      <c r="L127" s="241"/>
      <c r="M127" s="241"/>
      <c r="N127" s="241"/>
      <c r="O127" s="241"/>
    </row>
    <row r="128" spans="1:15" ht="12.75">
      <c r="A128" s="241"/>
      <c r="B128" s="241"/>
      <c r="C128" s="241"/>
      <c r="D128" s="241"/>
      <c r="E128" s="241"/>
      <c r="F128" s="241"/>
      <c r="G128" s="241"/>
      <c r="H128" s="241"/>
      <c r="I128" s="241"/>
      <c r="J128" s="241"/>
      <c r="K128" s="241"/>
      <c r="L128" s="241"/>
      <c r="M128" s="241"/>
      <c r="N128" s="241"/>
      <c r="O128" s="241"/>
    </row>
    <row r="129" spans="1:15" ht="12.75">
      <c r="A129" s="241"/>
      <c r="B129" s="241"/>
      <c r="C129" s="241"/>
      <c r="D129" s="241"/>
      <c r="E129" s="241"/>
      <c r="F129" s="241"/>
      <c r="G129" s="241"/>
      <c r="H129" s="241"/>
      <c r="I129" s="241"/>
      <c r="J129" s="241"/>
      <c r="K129" s="241"/>
      <c r="L129" s="241"/>
      <c r="M129" s="241"/>
      <c r="N129" s="241"/>
      <c r="O129" s="241"/>
    </row>
    <row r="130" spans="1:15" ht="12.75">
      <c r="A130" s="241"/>
      <c r="B130" s="241"/>
      <c r="C130" s="241"/>
      <c r="D130" s="241"/>
      <c r="E130" s="241"/>
      <c r="F130" s="241"/>
      <c r="G130" s="241"/>
      <c r="H130" s="241"/>
      <c r="I130" s="241"/>
      <c r="J130" s="241"/>
      <c r="K130" s="241"/>
      <c r="L130" s="241"/>
      <c r="M130" s="241"/>
      <c r="N130" s="241"/>
      <c r="O130" s="241"/>
    </row>
    <row r="131" spans="1:15" ht="12.75">
      <c r="A131" s="241"/>
      <c r="B131" s="241"/>
      <c r="C131" s="241"/>
      <c r="D131" s="241"/>
      <c r="E131" s="241"/>
      <c r="F131" s="241"/>
      <c r="G131" s="241"/>
      <c r="H131" s="241"/>
      <c r="I131" s="241"/>
      <c r="J131" s="241"/>
      <c r="K131" s="241"/>
      <c r="L131" s="241"/>
      <c r="M131" s="241"/>
      <c r="N131" s="241"/>
      <c r="O131" s="241"/>
    </row>
    <row r="132" spans="1:15" ht="12.75">
      <c r="A132" s="241"/>
      <c r="B132" s="241"/>
      <c r="C132" s="241"/>
      <c r="D132" s="241"/>
      <c r="E132" s="241"/>
      <c r="F132" s="241"/>
      <c r="G132" s="241"/>
      <c r="H132" s="241"/>
      <c r="I132" s="241"/>
      <c r="J132" s="241"/>
      <c r="K132" s="241"/>
      <c r="L132" s="241"/>
      <c r="M132" s="241"/>
      <c r="N132" s="241"/>
      <c r="O132" s="241"/>
    </row>
    <row r="133" spans="1:15" ht="12.75">
      <c r="A133" s="241"/>
      <c r="B133" s="241"/>
      <c r="C133" s="241"/>
      <c r="D133" s="241"/>
      <c r="E133" s="241"/>
      <c r="F133" s="241"/>
      <c r="G133" s="241"/>
      <c r="H133" s="241"/>
      <c r="I133" s="241"/>
      <c r="J133" s="241"/>
      <c r="K133" s="241"/>
      <c r="L133" s="241"/>
      <c r="M133" s="241"/>
      <c r="N133" s="241"/>
      <c r="O133" s="241"/>
    </row>
    <row r="134" spans="1:15" ht="12.75">
      <c r="A134" s="241"/>
      <c r="B134" s="241"/>
      <c r="C134" s="241"/>
      <c r="D134" s="241"/>
      <c r="E134" s="241"/>
      <c r="F134" s="241"/>
      <c r="G134" s="241"/>
      <c r="H134" s="241"/>
      <c r="I134" s="241"/>
      <c r="J134" s="241"/>
      <c r="K134" s="241"/>
      <c r="L134" s="241"/>
      <c r="M134" s="241"/>
      <c r="N134" s="241"/>
      <c r="O134" s="241"/>
    </row>
    <row r="135" spans="1:15" ht="12.75">
      <c r="A135" s="241"/>
      <c r="B135" s="241"/>
      <c r="C135" s="241"/>
      <c r="D135" s="241"/>
      <c r="E135" s="241"/>
      <c r="F135" s="241"/>
      <c r="G135" s="241"/>
      <c r="H135" s="241"/>
      <c r="I135" s="241"/>
      <c r="J135" s="241"/>
      <c r="K135" s="241"/>
      <c r="L135" s="241"/>
      <c r="M135" s="241"/>
      <c r="N135" s="241"/>
      <c r="O135" s="241"/>
    </row>
    <row r="136" spans="1:15" ht="12.75">
      <c r="A136" s="241"/>
      <c r="B136" s="241"/>
      <c r="C136" s="241"/>
      <c r="D136" s="241"/>
      <c r="E136" s="241"/>
      <c r="F136" s="241"/>
      <c r="G136" s="241"/>
      <c r="H136" s="241"/>
      <c r="I136" s="241"/>
      <c r="J136" s="241"/>
      <c r="K136" s="241"/>
      <c r="L136" s="241"/>
      <c r="M136" s="241"/>
      <c r="N136" s="241"/>
      <c r="O136" s="241"/>
    </row>
    <row r="137" spans="1:15" ht="12.75">
      <c r="A137" s="241"/>
      <c r="B137" s="241"/>
      <c r="C137" s="241"/>
      <c r="D137" s="241"/>
      <c r="E137" s="241"/>
      <c r="F137" s="241"/>
      <c r="G137" s="241"/>
      <c r="H137" s="241"/>
      <c r="I137" s="241"/>
      <c r="J137" s="241"/>
      <c r="K137" s="241"/>
      <c r="L137" s="241"/>
      <c r="M137" s="241"/>
      <c r="N137" s="241"/>
      <c r="O137" s="241"/>
    </row>
    <row r="138" spans="1:15" ht="12.75">
      <c r="A138" s="241"/>
      <c r="B138" s="241"/>
      <c r="C138" s="241"/>
      <c r="D138" s="241"/>
      <c r="E138" s="241"/>
      <c r="F138" s="241"/>
      <c r="G138" s="241"/>
      <c r="H138" s="241"/>
      <c r="I138" s="241"/>
      <c r="J138" s="241"/>
      <c r="K138" s="241"/>
      <c r="L138" s="241"/>
      <c r="M138" s="241"/>
      <c r="N138" s="241"/>
      <c r="O138" s="241"/>
    </row>
    <row r="139" spans="1:15" ht="12.75">
      <c r="A139" s="241"/>
      <c r="B139" s="241"/>
      <c r="C139" s="241"/>
      <c r="D139" s="241"/>
      <c r="E139" s="241"/>
      <c r="F139" s="241"/>
      <c r="G139" s="241"/>
      <c r="H139" s="241"/>
      <c r="I139" s="241"/>
      <c r="J139" s="241"/>
      <c r="K139" s="241"/>
      <c r="L139" s="241"/>
      <c r="M139" s="241"/>
      <c r="N139" s="241"/>
      <c r="O139" s="241"/>
    </row>
    <row r="140" spans="1:15" ht="12.75">
      <c r="A140" s="241"/>
      <c r="B140" s="241"/>
      <c r="C140" s="241"/>
      <c r="D140" s="241"/>
      <c r="E140" s="241"/>
      <c r="F140" s="241"/>
      <c r="G140" s="241"/>
      <c r="H140" s="241"/>
      <c r="I140" s="241"/>
      <c r="J140" s="241"/>
      <c r="K140" s="241"/>
      <c r="L140" s="241"/>
      <c r="M140" s="241"/>
      <c r="N140" s="241"/>
      <c r="O140" s="241"/>
    </row>
    <row r="141" spans="1:15" ht="12.75">
      <c r="A141" s="241"/>
      <c r="B141" s="241"/>
      <c r="C141" s="241"/>
      <c r="D141" s="241"/>
      <c r="E141" s="241"/>
      <c r="F141" s="241"/>
      <c r="G141" s="241"/>
      <c r="H141" s="241"/>
      <c r="I141" s="241"/>
      <c r="J141" s="241"/>
      <c r="K141" s="241"/>
      <c r="L141" s="241"/>
      <c r="M141" s="241"/>
      <c r="N141" s="241"/>
      <c r="O141" s="241"/>
    </row>
    <row r="142" spans="1:15" ht="12.75">
      <c r="A142" s="241"/>
      <c r="B142" s="241"/>
      <c r="C142" s="241"/>
      <c r="D142" s="241"/>
      <c r="E142" s="241"/>
      <c r="F142" s="241"/>
      <c r="G142" s="241"/>
      <c r="H142" s="241"/>
      <c r="I142" s="241"/>
      <c r="J142" s="241"/>
      <c r="K142" s="241"/>
      <c r="L142" s="241"/>
      <c r="M142" s="241"/>
      <c r="N142" s="241"/>
      <c r="O142" s="241"/>
    </row>
    <row r="143" spans="1:15" ht="12.75">
      <c r="A143" s="241"/>
      <c r="B143" s="241"/>
      <c r="C143" s="241"/>
      <c r="D143" s="241"/>
      <c r="E143" s="241"/>
      <c r="F143" s="241"/>
      <c r="G143" s="241"/>
      <c r="H143" s="241"/>
      <c r="I143" s="241"/>
      <c r="J143" s="241"/>
      <c r="K143" s="241"/>
      <c r="L143" s="241"/>
      <c r="M143" s="241"/>
      <c r="N143" s="241"/>
      <c r="O143" s="241"/>
    </row>
    <row r="144" spans="1:15" ht="12.75">
      <c r="A144" s="241"/>
      <c r="B144" s="241"/>
      <c r="C144" s="241"/>
      <c r="D144" s="241"/>
      <c r="E144" s="241"/>
      <c r="F144" s="241"/>
      <c r="G144" s="241"/>
      <c r="H144" s="241"/>
      <c r="I144" s="241"/>
      <c r="J144" s="241"/>
      <c r="K144" s="241"/>
      <c r="L144" s="241"/>
      <c r="M144" s="241"/>
      <c r="N144" s="241"/>
      <c r="O144" s="241"/>
    </row>
    <row r="145" spans="1:15" ht="12.75">
      <c r="A145" s="241"/>
      <c r="B145" s="241"/>
      <c r="C145" s="241"/>
      <c r="D145" s="241"/>
      <c r="E145" s="241"/>
      <c r="F145" s="241"/>
      <c r="G145" s="241"/>
      <c r="H145" s="241"/>
      <c r="I145" s="241"/>
      <c r="J145" s="241"/>
      <c r="K145" s="241"/>
      <c r="L145" s="241"/>
      <c r="M145" s="241"/>
      <c r="N145" s="241"/>
      <c r="O145" s="241"/>
    </row>
    <row r="146" spans="1:15" ht="12.75">
      <c r="A146" s="241"/>
      <c r="B146" s="241"/>
      <c r="C146" s="241"/>
      <c r="D146" s="241"/>
      <c r="E146" s="241"/>
      <c r="F146" s="241"/>
      <c r="G146" s="241"/>
      <c r="H146" s="241"/>
      <c r="I146" s="241"/>
      <c r="J146" s="241"/>
      <c r="K146" s="241"/>
      <c r="L146" s="241"/>
      <c r="M146" s="241"/>
      <c r="N146" s="241"/>
      <c r="O146" s="241"/>
    </row>
    <row r="147" spans="1:15" ht="12.75">
      <c r="A147" s="241"/>
      <c r="B147" s="241"/>
      <c r="C147" s="241"/>
      <c r="D147" s="241"/>
      <c r="E147" s="241"/>
      <c r="F147" s="241"/>
      <c r="G147" s="241"/>
      <c r="H147" s="241"/>
      <c r="I147" s="241"/>
      <c r="J147" s="241"/>
      <c r="K147" s="241"/>
      <c r="L147" s="241"/>
      <c r="M147" s="241"/>
      <c r="N147" s="241"/>
      <c r="O147" s="241"/>
    </row>
    <row r="148" spans="1:15" ht="12.75">
      <c r="A148" s="241"/>
      <c r="B148" s="241"/>
      <c r="C148" s="241"/>
      <c r="D148" s="241"/>
      <c r="E148" s="241"/>
      <c r="F148" s="241"/>
      <c r="G148" s="241"/>
      <c r="H148" s="241"/>
      <c r="I148" s="241"/>
      <c r="J148" s="241"/>
      <c r="K148" s="241"/>
      <c r="L148" s="241"/>
      <c r="M148" s="241"/>
      <c r="N148" s="241"/>
      <c r="O148" s="241"/>
    </row>
    <row r="149" spans="1:15" ht="12.75">
      <c r="A149" s="241"/>
      <c r="B149" s="241"/>
      <c r="C149" s="241"/>
      <c r="D149" s="241"/>
      <c r="E149" s="241"/>
      <c r="F149" s="241"/>
      <c r="G149" s="241"/>
      <c r="H149" s="241"/>
      <c r="I149" s="241"/>
      <c r="J149" s="241"/>
      <c r="K149" s="241"/>
      <c r="L149" s="241"/>
      <c r="M149" s="241"/>
      <c r="N149" s="241"/>
      <c r="O149" s="241"/>
    </row>
    <row r="150" spans="1:15" ht="12.75">
      <c r="A150" s="241"/>
      <c r="B150" s="241"/>
      <c r="C150" s="241"/>
      <c r="D150" s="241"/>
      <c r="E150" s="241"/>
      <c r="F150" s="241"/>
      <c r="G150" s="241"/>
      <c r="H150" s="241"/>
      <c r="I150" s="241"/>
      <c r="J150" s="241"/>
      <c r="K150" s="241"/>
      <c r="L150" s="241"/>
      <c r="M150" s="241"/>
      <c r="N150" s="241"/>
      <c r="O150" s="241"/>
    </row>
    <row r="151" spans="1:15" ht="12.75">
      <c r="A151" s="241"/>
      <c r="B151" s="241"/>
      <c r="C151" s="241"/>
      <c r="D151" s="241"/>
      <c r="E151" s="241"/>
      <c r="F151" s="241"/>
      <c r="G151" s="241"/>
      <c r="H151" s="241"/>
      <c r="I151" s="241"/>
      <c r="J151" s="241"/>
      <c r="K151" s="241"/>
      <c r="L151" s="241"/>
      <c r="M151" s="241"/>
      <c r="N151" s="241"/>
      <c r="O151" s="241"/>
    </row>
    <row r="152" spans="1:15" ht="12.75">
      <c r="A152" s="241"/>
      <c r="B152" s="241"/>
      <c r="C152" s="241"/>
      <c r="D152" s="241"/>
      <c r="E152" s="241"/>
      <c r="F152" s="241"/>
      <c r="G152" s="241"/>
      <c r="H152" s="241"/>
      <c r="I152" s="241"/>
      <c r="J152" s="241"/>
      <c r="K152" s="241"/>
      <c r="L152" s="241"/>
      <c r="M152" s="241"/>
      <c r="N152" s="241"/>
      <c r="O152" s="241"/>
    </row>
    <row r="153" spans="1:15" ht="12.75">
      <c r="A153" s="241"/>
      <c r="B153" s="241"/>
      <c r="C153" s="241"/>
      <c r="D153" s="241"/>
      <c r="E153" s="241"/>
      <c r="F153" s="241"/>
      <c r="G153" s="241"/>
      <c r="H153" s="241"/>
      <c r="I153" s="241"/>
      <c r="J153" s="241"/>
      <c r="K153" s="241"/>
      <c r="L153" s="241"/>
      <c r="M153" s="241"/>
      <c r="N153" s="241"/>
      <c r="O153" s="241"/>
    </row>
    <row r="154" spans="1:15" ht="12.75">
      <c r="A154" s="241"/>
      <c r="B154" s="241"/>
      <c r="C154" s="241"/>
      <c r="D154" s="241"/>
      <c r="E154" s="241"/>
      <c r="F154" s="241"/>
      <c r="G154" s="241"/>
      <c r="H154" s="241"/>
      <c r="I154" s="241"/>
      <c r="J154" s="241"/>
      <c r="K154" s="241"/>
      <c r="L154" s="241"/>
      <c r="M154" s="241"/>
      <c r="N154" s="241"/>
      <c r="O154" s="241"/>
    </row>
    <row r="155" spans="1:15" ht="12.75">
      <c r="A155" s="241"/>
      <c r="B155" s="241"/>
      <c r="C155" s="241"/>
      <c r="D155" s="241"/>
      <c r="E155" s="241"/>
      <c r="F155" s="241"/>
      <c r="G155" s="241"/>
      <c r="H155" s="241"/>
      <c r="I155" s="241"/>
      <c r="J155" s="241"/>
      <c r="K155" s="241"/>
      <c r="L155" s="241"/>
      <c r="M155" s="241"/>
      <c r="N155" s="241"/>
      <c r="O155" s="241"/>
    </row>
    <row r="156" spans="1:15" ht="12.75">
      <c r="A156" s="241"/>
      <c r="B156" s="241"/>
      <c r="C156" s="241"/>
      <c r="D156" s="241"/>
      <c r="E156" s="241"/>
      <c r="F156" s="241"/>
      <c r="G156" s="241"/>
      <c r="H156" s="241"/>
      <c r="I156" s="241"/>
      <c r="J156" s="241"/>
      <c r="K156" s="241"/>
      <c r="L156" s="241"/>
      <c r="M156" s="241"/>
      <c r="N156" s="241"/>
      <c r="O156" s="241"/>
    </row>
    <row r="157" spans="1:15" ht="12.75">
      <c r="A157" s="241"/>
      <c r="B157" s="241"/>
      <c r="C157" s="241"/>
      <c r="D157" s="241"/>
      <c r="E157" s="241"/>
      <c r="F157" s="241"/>
      <c r="G157" s="241"/>
      <c r="H157" s="241"/>
      <c r="I157" s="241"/>
      <c r="J157" s="241"/>
      <c r="K157" s="241"/>
      <c r="L157" s="241"/>
      <c r="M157" s="241"/>
      <c r="N157" s="241"/>
      <c r="O157" s="241"/>
    </row>
    <row r="158" spans="1:15" ht="12.75">
      <c r="A158" s="241"/>
      <c r="B158" s="241"/>
      <c r="C158" s="241"/>
      <c r="D158" s="241"/>
      <c r="E158" s="241"/>
      <c r="F158" s="241"/>
      <c r="G158" s="241"/>
      <c r="H158" s="241"/>
      <c r="I158" s="241"/>
      <c r="J158" s="241"/>
      <c r="K158" s="241"/>
      <c r="L158" s="241"/>
      <c r="M158" s="241"/>
      <c r="N158" s="241"/>
      <c r="O158" s="241"/>
    </row>
    <row r="159" spans="1:15" ht="12.75">
      <c r="A159" s="241"/>
      <c r="B159" s="241"/>
      <c r="C159" s="241"/>
      <c r="D159" s="241"/>
      <c r="E159" s="241"/>
      <c r="F159" s="241"/>
      <c r="G159" s="241"/>
      <c r="H159" s="241"/>
      <c r="I159" s="241"/>
      <c r="J159" s="241"/>
      <c r="K159" s="241"/>
      <c r="L159" s="241"/>
      <c r="M159" s="241"/>
      <c r="N159" s="241"/>
      <c r="O159" s="241"/>
    </row>
    <row r="160" spans="1:15" ht="12.75">
      <c r="A160" s="241"/>
      <c r="B160" s="241"/>
      <c r="C160" s="241"/>
      <c r="D160" s="241"/>
      <c r="E160" s="241"/>
      <c r="F160" s="241"/>
      <c r="G160" s="241"/>
      <c r="H160" s="241"/>
      <c r="I160" s="241"/>
      <c r="J160" s="241"/>
      <c r="K160" s="241"/>
      <c r="L160" s="241"/>
      <c r="M160" s="241"/>
      <c r="N160" s="241"/>
      <c r="O160" s="241"/>
    </row>
    <row r="161" spans="1:15" ht="12.75">
      <c r="A161" s="241"/>
      <c r="B161" s="241"/>
      <c r="C161" s="241"/>
      <c r="D161" s="241"/>
      <c r="E161" s="241"/>
      <c r="F161" s="241"/>
      <c r="G161" s="241"/>
      <c r="H161" s="241"/>
      <c r="I161" s="241"/>
      <c r="J161" s="241"/>
      <c r="K161" s="241"/>
      <c r="L161" s="241"/>
      <c r="M161" s="241"/>
      <c r="N161" s="241"/>
      <c r="O161" s="241"/>
    </row>
    <row r="162" spans="1:15" ht="12.75">
      <c r="A162" s="241"/>
      <c r="B162" s="241"/>
      <c r="C162" s="241"/>
      <c r="D162" s="241"/>
      <c r="E162" s="241"/>
      <c r="F162" s="241"/>
      <c r="G162" s="241"/>
      <c r="H162" s="241"/>
      <c r="I162" s="241"/>
      <c r="J162" s="241"/>
      <c r="K162" s="241"/>
      <c r="L162" s="241"/>
      <c r="M162" s="241"/>
      <c r="N162" s="241"/>
      <c r="O162" s="241"/>
    </row>
    <row r="163" spans="1:15" ht="12.75">
      <c r="A163" s="241"/>
      <c r="B163" s="241"/>
      <c r="C163" s="241"/>
      <c r="D163" s="241"/>
      <c r="E163" s="241"/>
      <c r="F163" s="241"/>
      <c r="G163" s="241"/>
      <c r="H163" s="241"/>
      <c r="I163" s="241"/>
      <c r="J163" s="241"/>
      <c r="K163" s="241"/>
      <c r="L163" s="241"/>
      <c r="M163" s="241"/>
      <c r="N163" s="241"/>
      <c r="O163" s="241"/>
    </row>
    <row r="164" spans="1:15" ht="12.75">
      <c r="A164" s="241"/>
      <c r="B164" s="241"/>
      <c r="C164" s="241"/>
      <c r="D164" s="241"/>
      <c r="E164" s="241"/>
      <c r="F164" s="241"/>
      <c r="G164" s="241"/>
      <c r="H164" s="241"/>
      <c r="I164" s="241"/>
      <c r="J164" s="241"/>
      <c r="K164" s="241"/>
      <c r="L164" s="241"/>
      <c r="M164" s="241"/>
      <c r="N164" s="241"/>
      <c r="O164" s="241"/>
    </row>
    <row r="165" spans="1:15" ht="12.75">
      <c r="A165" s="241"/>
      <c r="B165" s="241"/>
      <c r="C165" s="241"/>
      <c r="D165" s="241"/>
      <c r="E165" s="241"/>
      <c r="F165" s="241"/>
      <c r="G165" s="241"/>
      <c r="H165" s="241"/>
      <c r="I165" s="241"/>
      <c r="J165" s="241"/>
      <c r="K165" s="241"/>
      <c r="L165" s="241"/>
      <c r="M165" s="241"/>
      <c r="N165" s="241"/>
      <c r="O165" s="241"/>
    </row>
    <row r="166" spans="1:15" ht="12.75">
      <c r="A166" s="241"/>
      <c r="B166" s="241"/>
      <c r="C166" s="241"/>
      <c r="D166" s="241"/>
      <c r="E166" s="241"/>
      <c r="F166" s="241"/>
      <c r="G166" s="241"/>
      <c r="H166" s="241"/>
      <c r="I166" s="241"/>
      <c r="J166" s="241"/>
      <c r="K166" s="241"/>
      <c r="L166" s="241"/>
      <c r="M166" s="241"/>
      <c r="N166" s="241"/>
      <c r="O166" s="241"/>
    </row>
    <row r="167" spans="1:15" ht="12.75">
      <c r="A167" s="241"/>
      <c r="B167" s="241"/>
      <c r="C167" s="241"/>
      <c r="D167" s="241"/>
      <c r="E167" s="241"/>
      <c r="F167" s="241"/>
      <c r="G167" s="241"/>
      <c r="H167" s="241"/>
      <c r="I167" s="241"/>
      <c r="J167" s="241"/>
      <c r="K167" s="241"/>
      <c r="L167" s="241"/>
      <c r="M167" s="241"/>
      <c r="N167" s="241"/>
      <c r="O167" s="241"/>
    </row>
    <row r="168" spans="1:15" ht="12.75">
      <c r="A168" s="241"/>
      <c r="B168" s="241"/>
      <c r="C168" s="241"/>
      <c r="D168" s="241"/>
      <c r="E168" s="241"/>
      <c r="F168" s="241"/>
      <c r="G168" s="241"/>
      <c r="H168" s="241"/>
      <c r="I168" s="241"/>
      <c r="J168" s="241"/>
      <c r="K168" s="241"/>
      <c r="L168" s="241"/>
      <c r="M168" s="241"/>
      <c r="N168" s="241"/>
      <c r="O168" s="241"/>
    </row>
    <row r="169" spans="1:15" ht="12.75">
      <c r="A169" s="241"/>
      <c r="B169" s="241"/>
      <c r="C169" s="241"/>
      <c r="D169" s="241"/>
      <c r="E169" s="241"/>
      <c r="F169" s="241"/>
      <c r="G169" s="241"/>
      <c r="H169" s="241"/>
      <c r="I169" s="241"/>
      <c r="J169" s="241"/>
      <c r="K169" s="241"/>
      <c r="L169" s="241"/>
      <c r="M169" s="241"/>
      <c r="N169" s="241"/>
      <c r="O169" s="241"/>
    </row>
    <row r="170" spans="1:15" ht="12.75">
      <c r="A170" s="241"/>
      <c r="B170" s="241"/>
      <c r="C170" s="241"/>
      <c r="D170" s="241"/>
      <c r="E170" s="241"/>
      <c r="F170" s="241"/>
      <c r="G170" s="241"/>
      <c r="H170" s="241"/>
      <c r="I170" s="241"/>
      <c r="J170" s="241"/>
      <c r="K170" s="241"/>
      <c r="L170" s="241"/>
      <c r="M170" s="241"/>
      <c r="N170" s="241"/>
      <c r="O170" s="241"/>
    </row>
    <row r="171" spans="1:15" ht="12.75">
      <c r="A171" s="241"/>
      <c r="B171" s="241"/>
      <c r="C171" s="241"/>
      <c r="D171" s="241"/>
      <c r="E171" s="241"/>
      <c r="F171" s="241"/>
      <c r="G171" s="241"/>
      <c r="H171" s="241"/>
      <c r="I171" s="241"/>
      <c r="J171" s="241"/>
      <c r="K171" s="241"/>
      <c r="L171" s="241"/>
      <c r="M171" s="241"/>
      <c r="N171" s="241"/>
      <c r="O171" s="241"/>
    </row>
    <row r="172" spans="1:15" ht="12.75">
      <c r="A172" s="241"/>
      <c r="B172" s="241"/>
      <c r="C172" s="241"/>
      <c r="D172" s="241"/>
      <c r="E172" s="241"/>
      <c r="F172" s="241"/>
      <c r="G172" s="241"/>
      <c r="H172" s="241"/>
      <c r="I172" s="241"/>
      <c r="J172" s="241"/>
      <c r="K172" s="241"/>
      <c r="L172" s="241"/>
      <c r="M172" s="241"/>
      <c r="N172" s="241"/>
      <c r="O172" s="241"/>
    </row>
  </sheetData>
  <sheetProtection/>
  <mergeCells count="26">
    <mergeCell ref="E45:E46"/>
    <mergeCell ref="H66:O66"/>
    <mergeCell ref="A1:I1"/>
    <mergeCell ref="M1:P1"/>
    <mergeCell ref="F3:F11"/>
    <mergeCell ref="A3:A11"/>
    <mergeCell ref="B3:B11"/>
    <mergeCell ref="C3:C11"/>
    <mergeCell ref="D3:D11"/>
    <mergeCell ref="P3:P11"/>
    <mergeCell ref="E3:E11"/>
    <mergeCell ref="H3:N3"/>
    <mergeCell ref="I5:I11"/>
    <mergeCell ref="J5:J11"/>
    <mergeCell ref="K5:K11"/>
    <mergeCell ref="L5:L11"/>
    <mergeCell ref="F45:I45"/>
    <mergeCell ref="J45:M45"/>
    <mergeCell ref="N45:Q45"/>
    <mergeCell ref="O3:O11"/>
    <mergeCell ref="M5:N5"/>
    <mergeCell ref="G3:G11"/>
    <mergeCell ref="M6:M11"/>
    <mergeCell ref="N6:N11"/>
    <mergeCell ref="J4:N4"/>
    <mergeCell ref="H4:H11"/>
  </mergeCells>
  <printOptions horizontalCentered="1" verticalCentered="1"/>
  <pageMargins left="0.75" right="0.75" top="0.3937007874015748" bottom="0" header="0.5118110236220472" footer="0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44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28.140625" style="0" customWidth="1"/>
    <col min="2" max="3" width="6.00390625" style="0" customWidth="1"/>
    <col min="4" max="4" width="6.28125" style="0" customWidth="1"/>
    <col min="5" max="5" width="7.8515625" style="0" customWidth="1"/>
    <col min="6" max="6" width="7.57421875" style="0" customWidth="1"/>
    <col min="7" max="8" width="6.421875" style="0" customWidth="1"/>
    <col min="9" max="9" width="6.00390625" style="0" customWidth="1"/>
    <col min="11" max="12" width="6.00390625" style="0" customWidth="1"/>
    <col min="13" max="13" width="7.00390625" style="0" customWidth="1"/>
    <col min="14" max="14" width="5.8515625" style="0" customWidth="1"/>
    <col min="15" max="15" width="6.140625" style="0" customWidth="1"/>
    <col min="16" max="16" width="8.140625" style="0" customWidth="1"/>
    <col min="17" max="17" width="5.57421875" style="0" customWidth="1"/>
    <col min="18" max="18" width="5.00390625" style="0" customWidth="1"/>
    <col min="19" max="19" width="4.7109375" style="0" customWidth="1"/>
  </cols>
  <sheetData>
    <row r="1" ht="12.75" customHeight="1"/>
    <row r="2" spans="1:20" ht="15.75">
      <c r="A2" s="659" t="s">
        <v>300</v>
      </c>
      <c r="B2" s="659"/>
      <c r="C2" s="659"/>
      <c r="D2" s="659"/>
      <c r="E2" s="659"/>
      <c r="F2" s="659"/>
      <c r="G2" s="659"/>
      <c r="H2" s="659"/>
      <c r="I2" s="659"/>
      <c r="J2" s="378" t="s">
        <v>238</v>
      </c>
      <c r="K2" s="338" t="s">
        <v>299</v>
      </c>
      <c r="L2" s="377">
        <v>12</v>
      </c>
      <c r="M2" s="660" t="s">
        <v>298</v>
      </c>
      <c r="N2" s="660"/>
      <c r="O2" s="660"/>
      <c r="P2" s="660"/>
      <c r="Q2" s="335"/>
      <c r="R2" s="335"/>
      <c r="S2" s="335"/>
      <c r="T2" s="370"/>
    </row>
    <row r="3" spans="1:20" ht="13.5" thickBot="1">
      <c r="A3" s="376"/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35"/>
      <c r="M3" s="335"/>
      <c r="N3" s="335"/>
      <c r="O3" s="335"/>
      <c r="P3" s="335"/>
      <c r="Q3" s="335"/>
      <c r="R3" s="335"/>
      <c r="S3" s="335"/>
      <c r="T3" s="370"/>
    </row>
    <row r="4" spans="1:20" ht="24" customHeight="1">
      <c r="A4" s="674" t="s">
        <v>297</v>
      </c>
      <c r="B4" s="677" t="s">
        <v>235</v>
      </c>
      <c r="C4" s="680" t="s">
        <v>296</v>
      </c>
      <c r="D4" s="682" t="s">
        <v>295</v>
      </c>
      <c r="E4" s="684" t="s">
        <v>294</v>
      </c>
      <c r="F4" s="686" t="s">
        <v>293</v>
      </c>
      <c r="G4" s="687"/>
      <c r="H4" s="687"/>
      <c r="I4" s="687"/>
      <c r="J4" s="687"/>
      <c r="K4" s="688"/>
      <c r="L4" s="694" t="s">
        <v>292</v>
      </c>
      <c r="M4" s="696" t="s">
        <v>291</v>
      </c>
      <c r="N4" s="687"/>
      <c r="O4" s="687"/>
      <c r="P4" s="700"/>
      <c r="Q4" s="696" t="s">
        <v>290</v>
      </c>
      <c r="R4" s="687"/>
      <c r="S4" s="688"/>
      <c r="T4" s="370"/>
    </row>
    <row r="5" spans="1:20" ht="12.75">
      <c r="A5" s="675"/>
      <c r="B5" s="678"/>
      <c r="C5" s="681"/>
      <c r="D5" s="683"/>
      <c r="E5" s="685"/>
      <c r="F5" s="702" t="s">
        <v>289</v>
      </c>
      <c r="G5" s="698" t="s">
        <v>225</v>
      </c>
      <c r="H5" s="698"/>
      <c r="I5" s="698"/>
      <c r="J5" s="698"/>
      <c r="K5" s="699"/>
      <c r="L5" s="695"/>
      <c r="M5" s="681" t="s">
        <v>288</v>
      </c>
      <c r="N5" s="689" t="s">
        <v>287</v>
      </c>
      <c r="O5" s="689" t="s">
        <v>286</v>
      </c>
      <c r="P5" s="697" t="s">
        <v>285</v>
      </c>
      <c r="Q5" s="681" t="s">
        <v>284</v>
      </c>
      <c r="R5" s="698" t="s">
        <v>283</v>
      </c>
      <c r="S5" s="699"/>
      <c r="T5" s="370"/>
    </row>
    <row r="6" spans="1:20" ht="12.75" customHeight="1">
      <c r="A6" s="675"/>
      <c r="B6" s="678"/>
      <c r="C6" s="681"/>
      <c r="D6" s="683"/>
      <c r="E6" s="685"/>
      <c r="F6" s="702"/>
      <c r="G6" s="689" t="s">
        <v>282</v>
      </c>
      <c r="H6" s="689" t="s">
        <v>281</v>
      </c>
      <c r="I6" s="689" t="s">
        <v>280</v>
      </c>
      <c r="J6" s="689" t="s">
        <v>279</v>
      </c>
      <c r="K6" s="690" t="s">
        <v>278</v>
      </c>
      <c r="L6" s="695"/>
      <c r="M6" s="681"/>
      <c r="N6" s="689"/>
      <c r="O6" s="689"/>
      <c r="P6" s="697"/>
      <c r="Q6" s="681"/>
      <c r="R6" s="689" t="s">
        <v>277</v>
      </c>
      <c r="S6" s="690" t="s">
        <v>276</v>
      </c>
      <c r="T6" s="370"/>
    </row>
    <row r="7" spans="1:20" ht="12.75">
      <c r="A7" s="675"/>
      <c r="B7" s="678"/>
      <c r="C7" s="681"/>
      <c r="D7" s="683"/>
      <c r="E7" s="685"/>
      <c r="F7" s="702"/>
      <c r="G7" s="689"/>
      <c r="H7" s="689"/>
      <c r="I7" s="689"/>
      <c r="J7" s="689"/>
      <c r="K7" s="690"/>
      <c r="L7" s="695"/>
      <c r="M7" s="681"/>
      <c r="N7" s="689"/>
      <c r="O7" s="689"/>
      <c r="P7" s="697"/>
      <c r="Q7" s="681"/>
      <c r="R7" s="689"/>
      <c r="S7" s="690"/>
      <c r="T7" s="370"/>
    </row>
    <row r="8" spans="1:20" ht="68.25" customHeight="1">
      <c r="A8" s="675"/>
      <c r="B8" s="678"/>
      <c r="C8" s="681"/>
      <c r="D8" s="683"/>
      <c r="E8" s="685"/>
      <c r="F8" s="702"/>
      <c r="G8" s="689"/>
      <c r="H8" s="689"/>
      <c r="I8" s="689"/>
      <c r="J8" s="689"/>
      <c r="K8" s="690"/>
      <c r="L8" s="695"/>
      <c r="M8" s="681"/>
      <c r="N8" s="689"/>
      <c r="O8" s="689"/>
      <c r="P8" s="697"/>
      <c r="Q8" s="681"/>
      <c r="R8" s="689"/>
      <c r="S8" s="690"/>
      <c r="T8" s="370"/>
    </row>
    <row r="9" spans="1:20" ht="12.75" customHeight="1">
      <c r="A9" s="675"/>
      <c r="B9" s="678"/>
      <c r="C9" s="681"/>
      <c r="D9" s="683"/>
      <c r="E9" s="685"/>
      <c r="F9" s="702"/>
      <c r="G9" s="689"/>
      <c r="H9" s="689"/>
      <c r="I9" s="689"/>
      <c r="J9" s="689"/>
      <c r="K9" s="690"/>
      <c r="L9" s="695"/>
      <c r="M9" s="681"/>
      <c r="N9" s="689"/>
      <c r="O9" s="689"/>
      <c r="P9" s="697"/>
      <c r="Q9" s="681"/>
      <c r="R9" s="689"/>
      <c r="S9" s="690"/>
      <c r="T9" s="370"/>
    </row>
    <row r="10" spans="1:20" ht="12.75">
      <c r="A10" s="675"/>
      <c r="B10" s="678"/>
      <c r="C10" s="681"/>
      <c r="D10" s="683"/>
      <c r="E10" s="685"/>
      <c r="F10" s="702"/>
      <c r="G10" s="689"/>
      <c r="H10" s="689"/>
      <c r="I10" s="689"/>
      <c r="J10" s="689"/>
      <c r="K10" s="690"/>
      <c r="L10" s="695"/>
      <c r="M10" s="681"/>
      <c r="N10" s="689"/>
      <c r="O10" s="689"/>
      <c r="P10" s="697"/>
      <c r="Q10" s="681"/>
      <c r="R10" s="689"/>
      <c r="S10" s="690"/>
      <c r="T10" s="370"/>
    </row>
    <row r="11" spans="1:20" ht="10.5" customHeight="1">
      <c r="A11" s="675"/>
      <c r="B11" s="678"/>
      <c r="C11" s="681"/>
      <c r="D11" s="683"/>
      <c r="E11" s="685"/>
      <c r="F11" s="702"/>
      <c r="G11" s="689"/>
      <c r="H11" s="689"/>
      <c r="I11" s="689"/>
      <c r="J11" s="689"/>
      <c r="K11" s="690"/>
      <c r="L11" s="695"/>
      <c r="M11" s="681"/>
      <c r="N11" s="689"/>
      <c r="O11" s="689"/>
      <c r="P11" s="697"/>
      <c r="Q11" s="681"/>
      <c r="R11" s="689"/>
      <c r="S11" s="690"/>
      <c r="T11" s="370"/>
    </row>
    <row r="12" spans="1:20" ht="12.75" customHeight="1">
      <c r="A12" s="676"/>
      <c r="B12" s="679"/>
      <c r="C12" s="681"/>
      <c r="D12" s="683"/>
      <c r="E12" s="685"/>
      <c r="F12" s="702"/>
      <c r="G12" s="689"/>
      <c r="H12" s="689"/>
      <c r="I12" s="689"/>
      <c r="J12" s="689"/>
      <c r="K12" s="690"/>
      <c r="L12" s="695"/>
      <c r="M12" s="681"/>
      <c r="N12" s="689"/>
      <c r="O12" s="689"/>
      <c r="P12" s="697"/>
      <c r="Q12" s="681"/>
      <c r="R12" s="689"/>
      <c r="S12" s="690"/>
      <c r="T12" s="370"/>
    </row>
    <row r="13" spans="1:20" ht="12.75">
      <c r="A13" s="372" t="s">
        <v>81</v>
      </c>
      <c r="B13" s="373" t="s">
        <v>82</v>
      </c>
      <c r="C13" s="372">
        <v>1</v>
      </c>
      <c r="D13" s="354">
        <v>2</v>
      </c>
      <c r="E13" s="371">
        <v>3</v>
      </c>
      <c r="F13" s="375">
        <v>4</v>
      </c>
      <c r="G13" s="354">
        <v>5</v>
      </c>
      <c r="H13" s="354">
        <v>6</v>
      </c>
      <c r="I13" s="354">
        <v>7</v>
      </c>
      <c r="J13" s="354">
        <v>8</v>
      </c>
      <c r="K13" s="371">
        <v>9</v>
      </c>
      <c r="L13" s="374">
        <v>10</v>
      </c>
      <c r="M13" s="372">
        <v>11</v>
      </c>
      <c r="N13" s="354">
        <v>12</v>
      </c>
      <c r="O13" s="354">
        <v>13</v>
      </c>
      <c r="P13" s="373">
        <v>14</v>
      </c>
      <c r="Q13" s="372">
        <v>15</v>
      </c>
      <c r="R13" s="354">
        <v>16</v>
      </c>
      <c r="S13" s="371">
        <v>17</v>
      </c>
      <c r="T13" s="370"/>
    </row>
    <row r="14" spans="1:20" ht="12.75">
      <c r="A14" s="369" t="s">
        <v>275</v>
      </c>
      <c r="B14" s="368" t="s">
        <v>274</v>
      </c>
      <c r="C14" s="363"/>
      <c r="D14" s="362">
        <v>1</v>
      </c>
      <c r="E14" s="367">
        <f aca="true" t="shared" si="0" ref="E14:E23">C14+D14</f>
        <v>1</v>
      </c>
      <c r="F14" s="366">
        <f aca="true" t="shared" si="1" ref="F14:F23">G14+H14+I14+J14+K14</f>
        <v>0</v>
      </c>
      <c r="G14" s="362"/>
      <c r="H14" s="362"/>
      <c r="I14" s="362"/>
      <c r="J14" s="362"/>
      <c r="K14" s="361"/>
      <c r="L14" s="365">
        <f aca="true" t="shared" si="2" ref="L14:L23">E14-F14</f>
        <v>1</v>
      </c>
      <c r="M14" s="363"/>
      <c r="N14" s="362">
        <v>2</v>
      </c>
      <c r="O14" s="362">
        <v>1</v>
      </c>
      <c r="P14" s="364">
        <f aca="true" t="shared" si="3" ref="P14:P23">M14+N14-O14</f>
        <v>1</v>
      </c>
      <c r="Q14" s="363"/>
      <c r="R14" s="362"/>
      <c r="S14" s="361"/>
      <c r="T14" s="370"/>
    </row>
    <row r="15" spans="1:20" ht="12.75">
      <c r="A15" s="369" t="s">
        <v>273</v>
      </c>
      <c r="B15" s="368" t="s">
        <v>272</v>
      </c>
      <c r="C15" s="363">
        <v>7</v>
      </c>
      <c r="D15" s="362">
        <v>22</v>
      </c>
      <c r="E15" s="367">
        <f t="shared" si="0"/>
        <v>29</v>
      </c>
      <c r="F15" s="366">
        <f t="shared" si="1"/>
        <v>26</v>
      </c>
      <c r="G15" s="362">
        <v>10</v>
      </c>
      <c r="H15" s="362">
        <v>6</v>
      </c>
      <c r="I15" s="362">
        <v>3</v>
      </c>
      <c r="J15" s="362">
        <v>3</v>
      </c>
      <c r="K15" s="361">
        <v>4</v>
      </c>
      <c r="L15" s="365">
        <f t="shared" si="2"/>
        <v>3</v>
      </c>
      <c r="M15" s="363"/>
      <c r="N15" s="362">
        <v>18</v>
      </c>
      <c r="O15" s="362">
        <v>17</v>
      </c>
      <c r="P15" s="364">
        <f t="shared" si="3"/>
        <v>1</v>
      </c>
      <c r="Q15" s="363"/>
      <c r="R15" s="362"/>
      <c r="S15" s="361"/>
      <c r="T15" s="370"/>
    </row>
    <row r="16" spans="1:19" ht="12.75">
      <c r="A16" s="369" t="s">
        <v>271</v>
      </c>
      <c r="B16" s="368" t="s">
        <v>270</v>
      </c>
      <c r="C16" s="363">
        <v>21</v>
      </c>
      <c r="D16" s="362">
        <v>89</v>
      </c>
      <c r="E16" s="367">
        <f t="shared" si="0"/>
        <v>110</v>
      </c>
      <c r="F16" s="366">
        <f t="shared" si="1"/>
        <v>101</v>
      </c>
      <c r="G16" s="362">
        <v>62</v>
      </c>
      <c r="H16" s="362">
        <v>16</v>
      </c>
      <c r="I16" s="362">
        <v>11</v>
      </c>
      <c r="J16" s="362">
        <v>3</v>
      </c>
      <c r="K16" s="361">
        <v>9</v>
      </c>
      <c r="L16" s="365">
        <f t="shared" si="2"/>
        <v>9</v>
      </c>
      <c r="M16" s="363"/>
      <c r="N16" s="362">
        <v>120</v>
      </c>
      <c r="O16" s="362">
        <v>112</v>
      </c>
      <c r="P16" s="364">
        <f t="shared" si="3"/>
        <v>8</v>
      </c>
      <c r="Q16" s="363"/>
      <c r="R16" s="362"/>
      <c r="S16" s="361"/>
    </row>
    <row r="17" spans="1:19" ht="12.75">
      <c r="A17" s="369" t="s">
        <v>269</v>
      </c>
      <c r="B17" s="368" t="s">
        <v>268</v>
      </c>
      <c r="C17" s="363">
        <v>11</v>
      </c>
      <c r="D17" s="362">
        <v>34</v>
      </c>
      <c r="E17" s="367">
        <f t="shared" si="0"/>
        <v>45</v>
      </c>
      <c r="F17" s="366">
        <f t="shared" si="1"/>
        <v>40</v>
      </c>
      <c r="G17" s="362">
        <v>19</v>
      </c>
      <c r="H17" s="362">
        <v>4</v>
      </c>
      <c r="I17" s="362">
        <v>6</v>
      </c>
      <c r="J17" s="362">
        <v>8</v>
      </c>
      <c r="K17" s="361">
        <v>3</v>
      </c>
      <c r="L17" s="365">
        <f t="shared" si="2"/>
        <v>5</v>
      </c>
      <c r="M17" s="363"/>
      <c r="N17" s="362">
        <v>10</v>
      </c>
      <c r="O17" s="362">
        <v>10</v>
      </c>
      <c r="P17" s="364">
        <f t="shared" si="3"/>
        <v>0</v>
      </c>
      <c r="Q17" s="363">
        <v>1</v>
      </c>
      <c r="R17" s="362"/>
      <c r="S17" s="361"/>
    </row>
    <row r="18" spans="1:19" ht="12.75">
      <c r="A18" s="369" t="s">
        <v>267</v>
      </c>
      <c r="B18" s="368" t="s">
        <v>266</v>
      </c>
      <c r="C18" s="363"/>
      <c r="D18" s="362">
        <v>1</v>
      </c>
      <c r="E18" s="367">
        <f t="shared" si="0"/>
        <v>1</v>
      </c>
      <c r="F18" s="366">
        <f t="shared" si="1"/>
        <v>1</v>
      </c>
      <c r="G18" s="362">
        <v>1</v>
      </c>
      <c r="H18" s="362"/>
      <c r="I18" s="362"/>
      <c r="J18" s="362"/>
      <c r="K18" s="361"/>
      <c r="L18" s="365">
        <f t="shared" si="2"/>
        <v>0</v>
      </c>
      <c r="M18" s="363"/>
      <c r="N18" s="362"/>
      <c r="O18" s="362"/>
      <c r="P18" s="364">
        <f t="shared" si="3"/>
        <v>0</v>
      </c>
      <c r="Q18" s="363"/>
      <c r="R18" s="362"/>
      <c r="S18" s="361"/>
    </row>
    <row r="19" spans="1:19" ht="12.75">
      <c r="A19" s="369"/>
      <c r="B19" s="368" t="s">
        <v>265</v>
      </c>
      <c r="C19" s="363"/>
      <c r="D19" s="362"/>
      <c r="E19" s="367">
        <f t="shared" si="0"/>
        <v>0</v>
      </c>
      <c r="F19" s="366">
        <f t="shared" si="1"/>
        <v>0</v>
      </c>
      <c r="G19" s="362"/>
      <c r="H19" s="362"/>
      <c r="I19" s="362"/>
      <c r="J19" s="362"/>
      <c r="K19" s="361"/>
      <c r="L19" s="365">
        <f t="shared" si="2"/>
        <v>0</v>
      </c>
      <c r="M19" s="363"/>
      <c r="N19" s="362"/>
      <c r="O19" s="362"/>
      <c r="P19" s="364">
        <f t="shared" si="3"/>
        <v>0</v>
      </c>
      <c r="Q19" s="363"/>
      <c r="R19" s="362"/>
      <c r="S19" s="361"/>
    </row>
    <row r="20" spans="1:19" ht="12.75">
      <c r="A20" s="369"/>
      <c r="B20" s="368" t="s">
        <v>264</v>
      </c>
      <c r="C20" s="363"/>
      <c r="D20" s="362"/>
      <c r="E20" s="367">
        <f t="shared" si="0"/>
        <v>0</v>
      </c>
      <c r="F20" s="366">
        <f t="shared" si="1"/>
        <v>0</v>
      </c>
      <c r="G20" s="362"/>
      <c r="H20" s="362"/>
      <c r="I20" s="362"/>
      <c r="J20" s="362"/>
      <c r="K20" s="361"/>
      <c r="L20" s="365">
        <f t="shared" si="2"/>
        <v>0</v>
      </c>
      <c r="M20" s="363"/>
      <c r="N20" s="362"/>
      <c r="O20" s="362"/>
      <c r="P20" s="364">
        <f t="shared" si="3"/>
        <v>0</v>
      </c>
      <c r="Q20" s="363"/>
      <c r="R20" s="362"/>
      <c r="S20" s="361"/>
    </row>
    <row r="21" spans="1:19" ht="12.75">
      <c r="A21" s="369"/>
      <c r="B21" s="368" t="s">
        <v>263</v>
      </c>
      <c r="C21" s="363"/>
      <c r="D21" s="362"/>
      <c r="E21" s="367">
        <f t="shared" si="0"/>
        <v>0</v>
      </c>
      <c r="F21" s="366">
        <f t="shared" si="1"/>
        <v>0</v>
      </c>
      <c r="G21" s="362"/>
      <c r="H21" s="362"/>
      <c r="I21" s="362"/>
      <c r="J21" s="362"/>
      <c r="K21" s="361"/>
      <c r="L21" s="365">
        <f t="shared" si="2"/>
        <v>0</v>
      </c>
      <c r="M21" s="363"/>
      <c r="N21" s="362"/>
      <c r="O21" s="362"/>
      <c r="P21" s="364">
        <f t="shared" si="3"/>
        <v>0</v>
      </c>
      <c r="Q21" s="363"/>
      <c r="R21" s="362"/>
      <c r="S21" s="361"/>
    </row>
    <row r="22" spans="1:19" ht="12.75">
      <c r="A22" s="369"/>
      <c r="B22" s="368" t="s">
        <v>262</v>
      </c>
      <c r="C22" s="363"/>
      <c r="D22" s="362"/>
      <c r="E22" s="367">
        <f t="shared" si="0"/>
        <v>0</v>
      </c>
      <c r="F22" s="366">
        <f t="shared" si="1"/>
        <v>0</v>
      </c>
      <c r="G22" s="362"/>
      <c r="H22" s="362"/>
      <c r="I22" s="362"/>
      <c r="J22" s="362"/>
      <c r="K22" s="361"/>
      <c r="L22" s="365">
        <f t="shared" si="2"/>
        <v>0</v>
      </c>
      <c r="M22" s="363"/>
      <c r="N22" s="362"/>
      <c r="O22" s="362"/>
      <c r="P22" s="364">
        <f t="shared" si="3"/>
        <v>0</v>
      </c>
      <c r="Q22" s="363"/>
      <c r="R22" s="362"/>
      <c r="S22" s="361"/>
    </row>
    <row r="23" spans="1:19" ht="12.75">
      <c r="A23" s="369"/>
      <c r="B23" s="368" t="s">
        <v>215</v>
      </c>
      <c r="C23" s="363"/>
      <c r="D23" s="362"/>
      <c r="E23" s="367">
        <f t="shared" si="0"/>
        <v>0</v>
      </c>
      <c r="F23" s="366">
        <f t="shared" si="1"/>
        <v>0</v>
      </c>
      <c r="G23" s="362"/>
      <c r="H23" s="362"/>
      <c r="I23" s="362"/>
      <c r="J23" s="362"/>
      <c r="K23" s="361"/>
      <c r="L23" s="365">
        <f t="shared" si="2"/>
        <v>0</v>
      </c>
      <c r="M23" s="363"/>
      <c r="N23" s="362"/>
      <c r="O23" s="362"/>
      <c r="P23" s="364">
        <f t="shared" si="3"/>
        <v>0</v>
      </c>
      <c r="Q23" s="363"/>
      <c r="R23" s="362"/>
      <c r="S23" s="361"/>
    </row>
    <row r="24" spans="1:19" ht="13.5" thickBot="1">
      <c r="A24" s="360" t="s">
        <v>261</v>
      </c>
      <c r="B24" s="359" t="s">
        <v>260</v>
      </c>
      <c r="C24" s="358">
        <f aca="true" t="shared" si="4" ref="C24:S24">SUM(C14:C23)</f>
        <v>39</v>
      </c>
      <c r="D24" s="358">
        <f t="shared" si="4"/>
        <v>147</v>
      </c>
      <c r="E24" s="358">
        <f t="shared" si="4"/>
        <v>186</v>
      </c>
      <c r="F24" s="358">
        <f t="shared" si="4"/>
        <v>168</v>
      </c>
      <c r="G24" s="358">
        <f t="shared" si="4"/>
        <v>92</v>
      </c>
      <c r="H24" s="358">
        <f t="shared" si="4"/>
        <v>26</v>
      </c>
      <c r="I24" s="358">
        <f t="shared" si="4"/>
        <v>20</v>
      </c>
      <c r="J24" s="358">
        <f t="shared" si="4"/>
        <v>14</v>
      </c>
      <c r="K24" s="358">
        <f t="shared" si="4"/>
        <v>16</v>
      </c>
      <c r="L24" s="358">
        <f t="shared" si="4"/>
        <v>18</v>
      </c>
      <c r="M24" s="358">
        <f t="shared" si="4"/>
        <v>0</v>
      </c>
      <c r="N24" s="358">
        <f t="shared" si="4"/>
        <v>150</v>
      </c>
      <c r="O24" s="358">
        <f t="shared" si="4"/>
        <v>140</v>
      </c>
      <c r="P24" s="358">
        <f t="shared" si="4"/>
        <v>10</v>
      </c>
      <c r="Q24" s="358">
        <f t="shared" si="4"/>
        <v>1</v>
      </c>
      <c r="R24" s="358">
        <f t="shared" si="4"/>
        <v>0</v>
      </c>
      <c r="S24" s="358">
        <f t="shared" si="4"/>
        <v>0</v>
      </c>
    </row>
    <row r="25" spans="1:19" ht="12.75">
      <c r="A25" s="357"/>
      <c r="B25" s="357"/>
      <c r="C25" s="357"/>
      <c r="D25" s="357" t="s">
        <v>259</v>
      </c>
      <c r="E25" s="357"/>
      <c r="F25" s="357" t="s">
        <v>258</v>
      </c>
      <c r="G25" s="357"/>
      <c r="H25" s="357"/>
      <c r="I25" s="357"/>
      <c r="J25" s="357"/>
      <c r="K25" s="344"/>
      <c r="L25" s="356" t="s">
        <v>257</v>
      </c>
      <c r="M25" s="356"/>
      <c r="N25" s="344"/>
      <c r="O25" s="344"/>
      <c r="P25" s="336" t="s">
        <v>256</v>
      </c>
      <c r="Q25" s="336"/>
      <c r="R25" s="344"/>
      <c r="S25" s="344"/>
    </row>
    <row r="26" spans="1:19" ht="12.75">
      <c r="A26" s="344" t="s">
        <v>255</v>
      </c>
      <c r="B26" s="344"/>
      <c r="C26" s="344"/>
      <c r="D26" s="344"/>
      <c r="E26" s="344"/>
      <c r="F26" s="344"/>
      <c r="G26" s="344"/>
      <c r="H26" s="344"/>
      <c r="I26" s="344"/>
      <c r="J26" s="344"/>
      <c r="K26" s="344"/>
      <c r="L26" s="701" t="s">
        <v>254</v>
      </c>
      <c r="M26" s="701"/>
      <c r="N26" s="355"/>
      <c r="O26" s="355"/>
      <c r="P26" s="355"/>
      <c r="Q26" s="355"/>
      <c r="R26" s="344"/>
      <c r="S26" s="344"/>
    </row>
    <row r="27" spans="1:19" ht="26.25" customHeight="1">
      <c r="A27" s="354" t="s">
        <v>81</v>
      </c>
      <c r="B27" s="346" t="s">
        <v>253</v>
      </c>
      <c r="C27" s="346" t="s">
        <v>156</v>
      </c>
      <c r="D27" s="344"/>
      <c r="E27" s="344"/>
      <c r="F27" s="344"/>
      <c r="G27" s="344"/>
      <c r="H27" s="344"/>
      <c r="I27" s="344"/>
      <c r="J27" s="344"/>
      <c r="K27" s="344"/>
      <c r="L27" s="691" t="s">
        <v>252</v>
      </c>
      <c r="M27" s="692"/>
      <c r="N27" s="692"/>
      <c r="O27" s="693"/>
      <c r="P27" s="343" t="s">
        <v>137</v>
      </c>
      <c r="Q27" s="343" t="s">
        <v>156</v>
      </c>
      <c r="R27" s="344"/>
      <c r="S27" s="344"/>
    </row>
    <row r="28" spans="1:19" ht="12.75">
      <c r="A28" s="351" t="s">
        <v>251</v>
      </c>
      <c r="B28" s="346">
        <v>3100</v>
      </c>
      <c r="C28" s="353">
        <v>203</v>
      </c>
      <c r="D28" s="344"/>
      <c r="E28" s="344"/>
      <c r="F28" s="344"/>
      <c r="G28" s="344"/>
      <c r="H28" s="344"/>
      <c r="I28" s="344"/>
      <c r="J28" s="344"/>
      <c r="K28" s="344"/>
      <c r="L28" s="703" t="s">
        <v>250</v>
      </c>
      <c r="M28" s="704"/>
      <c r="N28" s="704"/>
      <c r="O28" s="705"/>
      <c r="P28" s="343">
        <v>3300</v>
      </c>
      <c r="Q28" s="352"/>
      <c r="R28" s="344"/>
      <c r="S28" s="344"/>
    </row>
    <row r="29" spans="1:19" ht="12.75">
      <c r="A29" s="351" t="s">
        <v>249</v>
      </c>
      <c r="B29" s="350">
        <v>3200</v>
      </c>
      <c r="C29" s="349">
        <v>52</v>
      </c>
      <c r="D29" s="344"/>
      <c r="E29" s="344"/>
      <c r="F29" s="344"/>
      <c r="G29" s="344"/>
      <c r="H29" s="344"/>
      <c r="I29" s="344"/>
      <c r="J29" s="344"/>
      <c r="K29" s="344"/>
      <c r="L29" s="706" t="s">
        <v>248</v>
      </c>
      <c r="M29" s="707"/>
      <c r="N29" s="707"/>
      <c r="O29" s="708"/>
      <c r="P29" s="346">
        <v>3310</v>
      </c>
      <c r="Q29" s="345"/>
      <c r="R29" s="344"/>
      <c r="S29" s="344"/>
    </row>
    <row r="30" spans="1:19" ht="12.75" customHeight="1">
      <c r="A30" s="709" t="s">
        <v>247</v>
      </c>
      <c r="B30" s="348">
        <v>3210</v>
      </c>
      <c r="C30" s="347">
        <v>3</v>
      </c>
      <c r="D30" s="344"/>
      <c r="E30" s="344"/>
      <c r="F30" s="344"/>
      <c r="G30" s="344"/>
      <c r="H30" s="344"/>
      <c r="I30" s="344"/>
      <c r="J30" s="344"/>
      <c r="K30" s="344"/>
      <c r="L30" s="706" t="s">
        <v>246</v>
      </c>
      <c r="M30" s="707"/>
      <c r="N30" s="707"/>
      <c r="O30" s="708"/>
      <c r="P30" s="346">
        <v>3320</v>
      </c>
      <c r="Q30" s="345"/>
      <c r="R30" s="344"/>
      <c r="S30" s="344"/>
    </row>
    <row r="31" spans="1:19" ht="12.75">
      <c r="A31" s="709"/>
      <c r="B31" s="341"/>
      <c r="C31" s="340"/>
      <c r="D31" s="344"/>
      <c r="J31" s="344"/>
      <c r="K31" s="344"/>
      <c r="L31" s="706" t="s">
        <v>245</v>
      </c>
      <c r="M31" s="707"/>
      <c r="N31" s="707"/>
      <c r="O31" s="708"/>
      <c r="P31" s="346">
        <v>3330</v>
      </c>
      <c r="Q31" s="345"/>
      <c r="R31" s="344"/>
      <c r="S31" s="344"/>
    </row>
    <row r="32" spans="1:3" ht="12.75">
      <c r="A32" s="709"/>
      <c r="B32" s="341"/>
      <c r="C32" s="340"/>
    </row>
    <row r="33" spans="1:19" ht="12.75" customHeight="1">
      <c r="A33" s="342"/>
      <c r="B33" s="341"/>
      <c r="C33" s="340"/>
      <c r="M33" s="617" t="s">
        <v>83</v>
      </c>
      <c r="N33" s="617"/>
      <c r="O33" s="617"/>
      <c r="P33" s="617"/>
      <c r="Q33" s="617"/>
      <c r="R33" s="617"/>
      <c r="S33" s="617"/>
    </row>
    <row r="34" spans="1:19" ht="16.5">
      <c r="A34" s="66" t="s">
        <v>244</v>
      </c>
      <c r="B34" s="250" t="s">
        <v>102</v>
      </c>
      <c r="C34" s="249"/>
      <c r="D34" s="249"/>
      <c r="E34" s="248"/>
      <c r="F34" s="248"/>
      <c r="G34" s="248"/>
      <c r="H34" s="248"/>
      <c r="I34" s="253" t="s">
        <v>243</v>
      </c>
      <c r="J34" s="252"/>
      <c r="K34" s="252"/>
      <c r="L34" s="252"/>
      <c r="M34" s="246"/>
      <c r="N34" s="246"/>
      <c r="O34" s="242"/>
      <c r="P34" s="65"/>
      <c r="Q34" s="65"/>
      <c r="R34" s="65"/>
      <c r="S34" s="65"/>
    </row>
    <row r="35" spans="1:19" ht="16.5">
      <c r="A35" s="251"/>
      <c r="B35" s="250"/>
      <c r="C35" s="249"/>
      <c r="D35" s="249"/>
      <c r="E35" s="248"/>
      <c r="F35" s="248"/>
      <c r="G35" s="248"/>
      <c r="H35" s="248"/>
      <c r="I35" s="247"/>
      <c r="J35" s="247"/>
      <c r="K35" s="247"/>
      <c r="L35" s="247"/>
      <c r="M35" s="246"/>
      <c r="N35" s="246"/>
      <c r="O35" s="242"/>
      <c r="P35" s="65"/>
      <c r="Q35" s="65"/>
      <c r="R35" s="65"/>
      <c r="S35" s="65"/>
    </row>
    <row r="36" spans="1:19" ht="12.75">
      <c r="A36" s="66" t="s">
        <v>242</v>
      </c>
      <c r="B36" s="66" t="s">
        <v>241</v>
      </c>
      <c r="C36" s="242"/>
      <c r="D36" s="242"/>
      <c r="E36" s="242"/>
      <c r="F36" s="242"/>
      <c r="G36" s="242"/>
      <c r="H36" s="242"/>
      <c r="I36" s="66" t="s">
        <v>240</v>
      </c>
      <c r="J36" s="242"/>
      <c r="K36" s="242"/>
      <c r="L36" s="242"/>
      <c r="M36" s="242"/>
      <c r="N36" s="242"/>
      <c r="O36" s="242"/>
      <c r="P36" s="65"/>
      <c r="Q36" s="65"/>
      <c r="R36" s="65"/>
      <c r="S36" s="65"/>
    </row>
    <row r="37" spans="1:19" ht="12.75">
      <c r="A37" s="65"/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</row>
    <row r="38" spans="1:19" ht="12.75">
      <c r="A38" s="6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</row>
    <row r="39" spans="1:19" ht="12.75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</row>
    <row r="40" spans="1:19" ht="12.75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</row>
    <row r="41" spans="1:19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</row>
    <row r="42" spans="1:19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</row>
    <row r="43" spans="1:19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</row>
    <row r="44" spans="1:19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</row>
  </sheetData>
  <sheetProtection/>
  <mergeCells count="34">
    <mergeCell ref="M33:S33"/>
    <mergeCell ref="L28:O28"/>
    <mergeCell ref="L29:O29"/>
    <mergeCell ref="L30:O30"/>
    <mergeCell ref="L31:O31"/>
    <mergeCell ref="A30:A32"/>
    <mergeCell ref="R6:R12"/>
    <mergeCell ref="S6:S12"/>
    <mergeCell ref="L26:M26"/>
    <mergeCell ref="F5:F12"/>
    <mergeCell ref="G5:K5"/>
    <mergeCell ref="G6:G12"/>
    <mergeCell ref="H6:H12"/>
    <mergeCell ref="I6:I12"/>
    <mergeCell ref="N5:N12"/>
    <mergeCell ref="L27:O27"/>
    <mergeCell ref="M2:P2"/>
    <mergeCell ref="L4:L12"/>
    <mergeCell ref="Q4:S4"/>
    <mergeCell ref="O5:O12"/>
    <mergeCell ref="P5:P12"/>
    <mergeCell ref="Q5:Q12"/>
    <mergeCell ref="R5:S5"/>
    <mergeCell ref="M4:P4"/>
    <mergeCell ref="M5:M12"/>
    <mergeCell ref="A2:I2"/>
    <mergeCell ref="A4:A12"/>
    <mergeCell ref="B4:B12"/>
    <mergeCell ref="C4:C12"/>
    <mergeCell ref="D4:D12"/>
    <mergeCell ref="E4:E12"/>
    <mergeCell ref="F4:K4"/>
    <mergeCell ref="J6:J12"/>
    <mergeCell ref="K6:K12"/>
  </mergeCells>
  <printOptions horizontalCentered="1" verticalCentered="1"/>
  <pageMargins left="0.75" right="0.75" top="0.5905511811023623" bottom="0.3937007874015748" header="0.5118110236220472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99"/>
  <sheetViews>
    <sheetView view="pageBreakPreview" zoomScaleSheetLayoutView="100" zoomScalePageLayoutView="0" workbookViewId="0" topLeftCell="A1">
      <selection activeCell="N67" sqref="N67"/>
    </sheetView>
  </sheetViews>
  <sheetFormatPr defaultColWidth="9.140625" defaultRowHeight="12.75"/>
  <cols>
    <col min="1" max="1" width="41.57421875" style="242" customWidth="1"/>
    <col min="2" max="2" width="5.8515625" style="242" customWidth="1"/>
    <col min="3" max="3" width="6.140625" style="242" customWidth="1"/>
    <col min="4" max="4" width="6.57421875" style="242" customWidth="1"/>
    <col min="5" max="5" width="5.7109375" style="242" customWidth="1"/>
    <col min="6" max="6" width="5.28125" style="242" customWidth="1"/>
    <col min="7" max="7" width="6.28125" style="242" customWidth="1"/>
    <col min="8" max="9" width="5.7109375" style="242" customWidth="1"/>
    <col min="10" max="10" width="7.00390625" style="242" customWidth="1"/>
    <col min="11" max="11" width="5.140625" style="242" customWidth="1"/>
    <col min="12" max="12" width="6.00390625" style="242" customWidth="1"/>
    <col min="13" max="16" width="5.7109375" style="242" customWidth="1"/>
    <col min="17" max="17" width="5.140625" style="242" customWidth="1"/>
    <col min="18" max="18" width="5.7109375" style="242" customWidth="1"/>
    <col min="19" max="19" width="4.8515625" style="242" customWidth="1"/>
    <col min="20" max="20" width="5.140625" style="242" customWidth="1"/>
    <col min="21" max="23" width="5.7109375" style="242" customWidth="1"/>
    <col min="24" max="24" width="4.8515625" style="242" customWidth="1"/>
    <col min="25" max="25" width="5.140625" style="242" customWidth="1"/>
    <col min="26" max="26" width="4.8515625" style="242" customWidth="1"/>
    <col min="27" max="27" width="7.00390625" style="242" customWidth="1"/>
    <col min="28" max="16384" width="9.140625" style="242" customWidth="1"/>
  </cols>
  <sheetData>
    <row r="1" spans="1:27" ht="15.75">
      <c r="A1" s="659" t="s">
        <v>447</v>
      </c>
      <c r="B1" s="659"/>
      <c r="C1" s="659"/>
      <c r="D1" s="659"/>
      <c r="E1" s="659"/>
      <c r="F1" s="659"/>
      <c r="G1" s="659"/>
      <c r="H1" s="659"/>
      <c r="I1" s="659"/>
      <c r="J1" s="339" t="s">
        <v>238</v>
      </c>
      <c r="K1" s="382" t="s">
        <v>299</v>
      </c>
      <c r="L1" s="488">
        <v>12</v>
      </c>
      <c r="M1" s="660" t="s">
        <v>446</v>
      </c>
      <c r="N1" s="660"/>
      <c r="O1" s="660"/>
      <c r="P1" s="660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</row>
    <row r="2" spans="1:27" ht="16.5" thickBot="1">
      <c r="A2" s="382"/>
      <c r="B2" s="382"/>
      <c r="C2" s="382"/>
      <c r="D2" s="382"/>
      <c r="E2" s="382"/>
      <c r="F2" s="382"/>
      <c r="G2" s="382"/>
      <c r="H2" s="382"/>
      <c r="I2" s="382"/>
      <c r="J2" s="487"/>
      <c r="K2" s="487"/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7"/>
      <c r="W2" s="487"/>
      <c r="X2" s="487"/>
      <c r="Y2" s="487"/>
      <c r="Z2" s="487"/>
      <c r="AA2" s="487"/>
    </row>
    <row r="3" spans="1:27" ht="18.75" customHeight="1" thickBot="1">
      <c r="A3" s="725" t="s">
        <v>445</v>
      </c>
      <c r="B3" s="719"/>
      <c r="C3" s="710" t="s">
        <v>444</v>
      </c>
      <c r="D3" s="711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2"/>
      <c r="P3" s="753" t="s">
        <v>443</v>
      </c>
      <c r="Q3" s="753"/>
      <c r="R3" s="753"/>
      <c r="S3" s="753"/>
      <c r="T3" s="753"/>
      <c r="U3" s="753"/>
      <c r="V3" s="753"/>
      <c r="W3" s="753"/>
      <c r="X3" s="753"/>
      <c r="Y3" s="753"/>
      <c r="Z3" s="753"/>
      <c r="AA3" s="754"/>
    </row>
    <row r="4" spans="1:27" ht="16.5" customHeight="1">
      <c r="A4" s="726"/>
      <c r="B4" s="720"/>
      <c r="C4" s="669" t="s">
        <v>442</v>
      </c>
      <c r="D4" s="639" t="s">
        <v>295</v>
      </c>
      <c r="E4" s="721" t="s">
        <v>441</v>
      </c>
      <c r="F4" s="484" t="s">
        <v>225</v>
      </c>
      <c r="G4" s="651" t="s">
        <v>0</v>
      </c>
      <c r="H4" s="652"/>
      <c r="I4" s="652"/>
      <c r="J4" s="652"/>
      <c r="K4" s="653"/>
      <c r="L4" s="746" t="s">
        <v>440</v>
      </c>
      <c r="M4" s="748" t="s">
        <v>439</v>
      </c>
      <c r="N4" s="738" t="s">
        <v>438</v>
      </c>
      <c r="O4" s="486" t="s">
        <v>225</v>
      </c>
      <c r="P4" s="713" t="s">
        <v>437</v>
      </c>
      <c r="Q4" s="485" t="s">
        <v>225</v>
      </c>
      <c r="R4" s="729" t="s">
        <v>436</v>
      </c>
      <c r="S4" s="730"/>
      <c r="T4" s="730"/>
      <c r="U4" s="730"/>
      <c r="V4" s="730"/>
      <c r="W4" s="730"/>
      <c r="X4" s="730"/>
      <c r="Y4" s="730"/>
      <c r="Z4" s="731"/>
      <c r="AA4" s="755" t="s">
        <v>435</v>
      </c>
    </row>
    <row r="5" spans="1:27" ht="21.75" customHeight="1">
      <c r="A5" s="726"/>
      <c r="B5" s="720"/>
      <c r="C5" s="669"/>
      <c r="D5" s="639"/>
      <c r="E5" s="721"/>
      <c r="F5" s="716" t="s">
        <v>434</v>
      </c>
      <c r="G5" s="648" t="s">
        <v>433</v>
      </c>
      <c r="H5" s="750" t="s">
        <v>432</v>
      </c>
      <c r="I5" s="751"/>
      <c r="J5" s="751"/>
      <c r="K5" s="752"/>
      <c r="L5" s="746"/>
      <c r="M5" s="748"/>
      <c r="N5" s="738"/>
      <c r="O5" s="732" t="s">
        <v>431</v>
      </c>
      <c r="P5" s="714"/>
      <c r="Q5" s="642" t="s">
        <v>430</v>
      </c>
      <c r="R5" s="727" t="s">
        <v>6</v>
      </c>
      <c r="S5" s="483" t="s">
        <v>225</v>
      </c>
      <c r="T5" s="760" t="s">
        <v>429</v>
      </c>
      <c r="U5" s="760"/>
      <c r="V5" s="723" t="s">
        <v>428</v>
      </c>
      <c r="W5" s="723" t="s">
        <v>427</v>
      </c>
      <c r="X5" s="723" t="s">
        <v>426</v>
      </c>
      <c r="Y5" s="723" t="s">
        <v>425</v>
      </c>
      <c r="Z5" s="758" t="s">
        <v>424</v>
      </c>
      <c r="AA5" s="756"/>
    </row>
    <row r="6" spans="1:27" ht="13.5" customHeight="1">
      <c r="A6" s="726"/>
      <c r="B6" s="720"/>
      <c r="C6" s="669"/>
      <c r="D6" s="639"/>
      <c r="E6" s="721"/>
      <c r="F6" s="717"/>
      <c r="G6" s="648"/>
      <c r="H6" s="639" t="s">
        <v>423</v>
      </c>
      <c r="I6" s="736" t="s">
        <v>422</v>
      </c>
      <c r="J6" s="484" t="s">
        <v>421</v>
      </c>
      <c r="K6" s="641" t="s">
        <v>420</v>
      </c>
      <c r="L6" s="746"/>
      <c r="M6" s="748"/>
      <c r="N6" s="738"/>
      <c r="O6" s="733"/>
      <c r="P6" s="714"/>
      <c r="Q6" s="642"/>
      <c r="R6" s="727"/>
      <c r="S6" s="723" t="s">
        <v>419</v>
      </c>
      <c r="T6" s="735" t="s">
        <v>418</v>
      </c>
      <c r="U6" s="483" t="s">
        <v>225</v>
      </c>
      <c r="V6" s="723"/>
      <c r="W6" s="723"/>
      <c r="X6" s="723"/>
      <c r="Y6" s="723"/>
      <c r="Z6" s="758"/>
      <c r="AA6" s="756"/>
    </row>
    <row r="7" spans="1:27" ht="13.5" customHeight="1">
      <c r="A7" s="726"/>
      <c r="B7" s="720"/>
      <c r="C7" s="669"/>
      <c r="D7" s="639"/>
      <c r="E7" s="721"/>
      <c r="F7" s="717"/>
      <c r="G7" s="648"/>
      <c r="H7" s="639"/>
      <c r="I7" s="736"/>
      <c r="J7" s="735" t="s">
        <v>417</v>
      </c>
      <c r="K7" s="642"/>
      <c r="L7" s="746"/>
      <c r="M7" s="748"/>
      <c r="N7" s="738"/>
      <c r="O7" s="733"/>
      <c r="P7" s="714"/>
      <c r="Q7" s="642"/>
      <c r="R7" s="727"/>
      <c r="S7" s="723"/>
      <c r="T7" s="736"/>
      <c r="U7" s="723" t="s">
        <v>416</v>
      </c>
      <c r="V7" s="723"/>
      <c r="W7" s="723"/>
      <c r="X7" s="723"/>
      <c r="Y7" s="723"/>
      <c r="Z7" s="758"/>
      <c r="AA7" s="756"/>
    </row>
    <row r="8" spans="1:27" ht="15" customHeight="1">
      <c r="A8" s="726"/>
      <c r="B8" s="720"/>
      <c r="C8" s="669"/>
      <c r="D8" s="639"/>
      <c r="E8" s="721"/>
      <c r="F8" s="717"/>
      <c r="G8" s="648"/>
      <c r="H8" s="639"/>
      <c r="I8" s="736"/>
      <c r="J8" s="736"/>
      <c r="K8" s="642"/>
      <c r="L8" s="746"/>
      <c r="M8" s="748"/>
      <c r="N8" s="738"/>
      <c r="O8" s="733"/>
      <c r="P8" s="714"/>
      <c r="Q8" s="642"/>
      <c r="R8" s="727"/>
      <c r="S8" s="723"/>
      <c r="T8" s="736"/>
      <c r="U8" s="723"/>
      <c r="V8" s="723"/>
      <c r="W8" s="723"/>
      <c r="X8" s="723"/>
      <c r="Y8" s="723"/>
      <c r="Z8" s="758"/>
      <c r="AA8" s="756"/>
    </row>
    <row r="9" spans="1:27" ht="14.25" customHeight="1">
      <c r="A9" s="726"/>
      <c r="B9" s="720"/>
      <c r="C9" s="669"/>
      <c r="D9" s="639"/>
      <c r="E9" s="721"/>
      <c r="F9" s="717"/>
      <c r="G9" s="648"/>
      <c r="H9" s="639"/>
      <c r="I9" s="736"/>
      <c r="J9" s="736"/>
      <c r="K9" s="642"/>
      <c r="L9" s="746"/>
      <c r="M9" s="748"/>
      <c r="N9" s="738"/>
      <c r="O9" s="733"/>
      <c r="P9" s="714"/>
      <c r="Q9" s="642"/>
      <c r="R9" s="727"/>
      <c r="S9" s="723"/>
      <c r="T9" s="736"/>
      <c r="U9" s="723"/>
      <c r="V9" s="723"/>
      <c r="W9" s="723"/>
      <c r="X9" s="723"/>
      <c r="Y9" s="723"/>
      <c r="Z9" s="758"/>
      <c r="AA9" s="756"/>
    </row>
    <row r="10" spans="1:27" ht="15.75" customHeight="1">
      <c r="A10" s="726"/>
      <c r="B10" s="720"/>
      <c r="C10" s="669"/>
      <c r="D10" s="639"/>
      <c r="E10" s="721"/>
      <c r="F10" s="717"/>
      <c r="G10" s="648"/>
      <c r="H10" s="639"/>
      <c r="I10" s="736"/>
      <c r="J10" s="736"/>
      <c r="K10" s="642"/>
      <c r="L10" s="746"/>
      <c r="M10" s="748"/>
      <c r="N10" s="738"/>
      <c r="O10" s="733"/>
      <c r="P10" s="714"/>
      <c r="Q10" s="642"/>
      <c r="R10" s="727"/>
      <c r="S10" s="723"/>
      <c r="T10" s="736"/>
      <c r="U10" s="723"/>
      <c r="V10" s="723"/>
      <c r="W10" s="723"/>
      <c r="X10" s="723"/>
      <c r="Y10" s="723"/>
      <c r="Z10" s="758"/>
      <c r="AA10" s="756"/>
    </row>
    <row r="11" spans="1:27" ht="14.25" customHeight="1">
      <c r="A11" s="726"/>
      <c r="B11" s="720"/>
      <c r="C11" s="669"/>
      <c r="D11" s="639"/>
      <c r="E11" s="721"/>
      <c r="F11" s="717"/>
      <c r="G11" s="648"/>
      <c r="H11" s="639"/>
      <c r="I11" s="736"/>
      <c r="J11" s="736"/>
      <c r="K11" s="642"/>
      <c r="L11" s="746"/>
      <c r="M11" s="748"/>
      <c r="N11" s="738"/>
      <c r="O11" s="733"/>
      <c r="P11" s="714"/>
      <c r="Q11" s="642"/>
      <c r="R11" s="727"/>
      <c r="S11" s="723"/>
      <c r="T11" s="736"/>
      <c r="U11" s="723"/>
      <c r="V11" s="723"/>
      <c r="W11" s="723"/>
      <c r="X11" s="723"/>
      <c r="Y11" s="723"/>
      <c r="Z11" s="758"/>
      <c r="AA11" s="756"/>
    </row>
    <row r="12" spans="1:27" ht="9" customHeight="1" thickBot="1">
      <c r="A12" s="726"/>
      <c r="B12" s="720"/>
      <c r="C12" s="670"/>
      <c r="D12" s="640"/>
      <c r="E12" s="722"/>
      <c r="F12" s="718"/>
      <c r="G12" s="649"/>
      <c r="H12" s="640"/>
      <c r="I12" s="737"/>
      <c r="J12" s="737"/>
      <c r="K12" s="643"/>
      <c r="L12" s="747"/>
      <c r="M12" s="749"/>
      <c r="N12" s="739"/>
      <c r="O12" s="734"/>
      <c r="P12" s="715"/>
      <c r="Q12" s="643"/>
      <c r="R12" s="728"/>
      <c r="S12" s="724"/>
      <c r="T12" s="737"/>
      <c r="U12" s="724"/>
      <c r="V12" s="724"/>
      <c r="W12" s="724"/>
      <c r="X12" s="724"/>
      <c r="Y12" s="724"/>
      <c r="Z12" s="759"/>
      <c r="AA12" s="757"/>
    </row>
    <row r="13" spans="1:27" ht="12.75">
      <c r="A13" s="482" t="s">
        <v>81</v>
      </c>
      <c r="B13" s="481" t="s">
        <v>82</v>
      </c>
      <c r="C13" s="479">
        <v>1</v>
      </c>
      <c r="D13" s="478">
        <v>2</v>
      </c>
      <c r="E13" s="478">
        <v>3</v>
      </c>
      <c r="F13" s="477">
        <v>4</v>
      </c>
      <c r="G13" s="479">
        <v>5</v>
      </c>
      <c r="H13" s="478">
        <v>7</v>
      </c>
      <c r="I13" s="478">
        <v>8</v>
      </c>
      <c r="J13" s="480">
        <v>9</v>
      </c>
      <c r="K13" s="477">
        <v>10</v>
      </c>
      <c r="L13" s="476">
        <v>11</v>
      </c>
      <c r="M13" s="479">
        <v>12</v>
      </c>
      <c r="N13" s="478">
        <v>13</v>
      </c>
      <c r="O13" s="477">
        <v>14</v>
      </c>
      <c r="P13" s="479">
        <v>15</v>
      </c>
      <c r="Q13" s="477">
        <v>16</v>
      </c>
      <c r="R13" s="479">
        <v>17</v>
      </c>
      <c r="S13" s="478">
        <v>18</v>
      </c>
      <c r="T13" s="478">
        <v>19</v>
      </c>
      <c r="U13" s="478">
        <v>20</v>
      </c>
      <c r="V13" s="478">
        <v>21</v>
      </c>
      <c r="W13" s="478">
        <v>22</v>
      </c>
      <c r="X13" s="478">
        <v>23</v>
      </c>
      <c r="Y13" s="478">
        <v>24</v>
      </c>
      <c r="Z13" s="477">
        <v>25</v>
      </c>
      <c r="AA13" s="476">
        <v>26</v>
      </c>
    </row>
    <row r="14" spans="1:27" ht="11.25" customHeight="1">
      <c r="A14" s="475" t="s">
        <v>415</v>
      </c>
      <c r="B14" s="474" t="s">
        <v>215</v>
      </c>
      <c r="C14" s="424"/>
      <c r="D14" s="420"/>
      <c r="E14" s="423">
        <f aca="true" t="shared" si="0" ref="E14:E19">SUM($C14,$D14)</f>
        <v>0</v>
      </c>
      <c r="F14" s="422"/>
      <c r="G14" s="421">
        <f>H14+I14</f>
        <v>0</v>
      </c>
      <c r="H14" s="420"/>
      <c r="I14" s="420"/>
      <c r="J14" s="419"/>
      <c r="K14" s="422"/>
      <c r="L14" s="417">
        <f aca="true" t="shared" si="1" ref="L14:L53">SUM(E14-G14)</f>
        <v>0</v>
      </c>
      <c r="M14" s="363" t="s">
        <v>260</v>
      </c>
      <c r="N14" s="362"/>
      <c r="O14" s="361"/>
      <c r="P14" s="363"/>
      <c r="Q14" s="361"/>
      <c r="R14" s="363"/>
      <c r="S14" s="362"/>
      <c r="T14" s="362"/>
      <c r="U14" s="362"/>
      <c r="V14" s="362"/>
      <c r="W14" s="362"/>
      <c r="X14" s="362"/>
      <c r="Y14" s="362"/>
      <c r="Z14" s="361"/>
      <c r="AA14" s="453"/>
    </row>
    <row r="15" spans="1:27" ht="13.5" customHeight="1">
      <c r="A15" s="472" t="s">
        <v>414</v>
      </c>
      <c r="B15" s="473" t="s">
        <v>413</v>
      </c>
      <c r="C15" s="424"/>
      <c r="D15" s="420"/>
      <c r="E15" s="423">
        <f t="shared" si="0"/>
        <v>0</v>
      </c>
      <c r="F15" s="422"/>
      <c r="G15" s="421">
        <f>H15+I15</f>
        <v>0</v>
      </c>
      <c r="H15" s="420"/>
      <c r="I15" s="420"/>
      <c r="J15" s="419"/>
      <c r="K15" s="422"/>
      <c r="L15" s="417">
        <f t="shared" si="1"/>
        <v>0</v>
      </c>
      <c r="M15" s="363" t="s">
        <v>260</v>
      </c>
      <c r="N15" s="362"/>
      <c r="O15" s="361"/>
      <c r="P15" s="363" t="s">
        <v>260</v>
      </c>
      <c r="Q15" s="361" t="s">
        <v>260</v>
      </c>
      <c r="R15" s="363" t="s">
        <v>260</v>
      </c>
      <c r="S15" s="362" t="s">
        <v>260</v>
      </c>
      <c r="T15" s="362" t="s">
        <v>260</v>
      </c>
      <c r="U15" s="362" t="s">
        <v>260</v>
      </c>
      <c r="V15" s="362" t="s">
        <v>260</v>
      </c>
      <c r="W15" s="362" t="s">
        <v>260</v>
      </c>
      <c r="X15" s="362" t="s">
        <v>260</v>
      </c>
      <c r="Y15" s="362" t="s">
        <v>260</v>
      </c>
      <c r="Z15" s="361" t="s">
        <v>260</v>
      </c>
      <c r="AA15" s="453" t="s">
        <v>260</v>
      </c>
    </row>
    <row r="16" spans="1:27" ht="12.75" customHeight="1">
      <c r="A16" s="472" t="s">
        <v>412</v>
      </c>
      <c r="B16" s="474" t="s">
        <v>207</v>
      </c>
      <c r="C16" s="424"/>
      <c r="D16" s="420">
        <v>5</v>
      </c>
      <c r="E16" s="423">
        <f t="shared" si="0"/>
        <v>5</v>
      </c>
      <c r="F16" s="422"/>
      <c r="G16" s="421">
        <v>5</v>
      </c>
      <c r="H16" s="420">
        <v>5</v>
      </c>
      <c r="I16" s="420"/>
      <c r="J16" s="419"/>
      <c r="K16" s="422">
        <v>3</v>
      </c>
      <c r="L16" s="417">
        <f t="shared" si="1"/>
        <v>0</v>
      </c>
      <c r="M16" s="363">
        <v>2</v>
      </c>
      <c r="N16" s="362">
        <v>2</v>
      </c>
      <c r="O16" s="361"/>
      <c r="P16" s="363">
        <v>9</v>
      </c>
      <c r="Q16" s="361">
        <v>4</v>
      </c>
      <c r="R16" s="363">
        <v>5</v>
      </c>
      <c r="S16" s="362">
        <v>1</v>
      </c>
      <c r="T16" s="362" t="s">
        <v>260</v>
      </c>
      <c r="U16" s="362" t="s">
        <v>260</v>
      </c>
      <c r="V16" s="362" t="s">
        <v>260</v>
      </c>
      <c r="W16" s="362">
        <v>3</v>
      </c>
      <c r="X16" s="362">
        <v>1</v>
      </c>
      <c r="Y16" s="362" t="s">
        <v>260</v>
      </c>
      <c r="Z16" s="361">
        <v>1</v>
      </c>
      <c r="AA16" s="453" t="s">
        <v>260</v>
      </c>
    </row>
    <row r="17" spans="1:27" ht="13.5" customHeight="1">
      <c r="A17" s="472" t="s">
        <v>411</v>
      </c>
      <c r="B17" s="473" t="s">
        <v>410</v>
      </c>
      <c r="C17" s="424"/>
      <c r="D17" s="420">
        <v>4</v>
      </c>
      <c r="E17" s="423">
        <f t="shared" si="0"/>
        <v>4</v>
      </c>
      <c r="F17" s="422"/>
      <c r="G17" s="421">
        <v>4</v>
      </c>
      <c r="H17" s="420">
        <v>4</v>
      </c>
      <c r="I17" s="420"/>
      <c r="J17" s="419"/>
      <c r="K17" s="422">
        <v>3</v>
      </c>
      <c r="L17" s="417">
        <f t="shared" si="1"/>
        <v>0</v>
      </c>
      <c r="M17" s="363">
        <v>1</v>
      </c>
      <c r="N17" s="362">
        <v>1</v>
      </c>
      <c r="O17" s="361"/>
      <c r="P17" s="363">
        <v>8</v>
      </c>
      <c r="Q17" s="361">
        <v>3</v>
      </c>
      <c r="R17" s="363">
        <v>5</v>
      </c>
      <c r="S17" s="362">
        <v>1</v>
      </c>
      <c r="T17" s="362"/>
      <c r="U17" s="362"/>
      <c r="V17" s="362"/>
      <c r="W17" s="362">
        <v>3</v>
      </c>
      <c r="X17" s="362">
        <v>1</v>
      </c>
      <c r="Y17" s="362" t="s">
        <v>260</v>
      </c>
      <c r="Z17" s="361">
        <v>1</v>
      </c>
      <c r="AA17" s="453"/>
    </row>
    <row r="18" spans="1:27" ht="13.5" customHeight="1">
      <c r="A18" s="472" t="s">
        <v>409</v>
      </c>
      <c r="B18" s="471" t="s">
        <v>408</v>
      </c>
      <c r="C18" s="424"/>
      <c r="D18" s="420"/>
      <c r="E18" s="423">
        <f t="shared" si="0"/>
        <v>0</v>
      </c>
      <c r="F18" s="422"/>
      <c r="G18" s="421">
        <f>H18+I18</f>
        <v>0</v>
      </c>
      <c r="H18" s="420"/>
      <c r="I18" s="420"/>
      <c r="J18" s="419"/>
      <c r="K18" s="422"/>
      <c r="L18" s="417">
        <f t="shared" si="1"/>
        <v>0</v>
      </c>
      <c r="M18" s="363" t="s">
        <v>260</v>
      </c>
      <c r="N18" s="362">
        <v>1</v>
      </c>
      <c r="O18" s="361"/>
      <c r="P18" s="363"/>
      <c r="Q18" s="361" t="s">
        <v>260</v>
      </c>
      <c r="R18" s="363" t="s">
        <v>260</v>
      </c>
      <c r="S18" s="362" t="s">
        <v>260</v>
      </c>
      <c r="T18" s="362" t="s">
        <v>260</v>
      </c>
      <c r="U18" s="362" t="s">
        <v>260</v>
      </c>
      <c r="V18" s="362" t="s">
        <v>260</v>
      </c>
      <c r="W18" s="362"/>
      <c r="X18" s="362" t="s">
        <v>260</v>
      </c>
      <c r="Y18" s="362" t="s">
        <v>260</v>
      </c>
      <c r="Z18" s="361" t="s">
        <v>260</v>
      </c>
      <c r="AA18" s="453" t="s">
        <v>260</v>
      </c>
    </row>
    <row r="19" spans="1:27" ht="13.5" customHeight="1">
      <c r="A19" s="454" t="s">
        <v>407</v>
      </c>
      <c r="B19" s="299" t="s">
        <v>406</v>
      </c>
      <c r="C19" s="424"/>
      <c r="D19" s="420"/>
      <c r="E19" s="423">
        <f t="shared" si="0"/>
        <v>0</v>
      </c>
      <c r="F19" s="422"/>
      <c r="G19" s="421">
        <f>H19+I19</f>
        <v>0</v>
      </c>
      <c r="H19" s="420"/>
      <c r="I19" s="420"/>
      <c r="J19" s="419"/>
      <c r="K19" s="422"/>
      <c r="L19" s="417">
        <f t="shared" si="1"/>
        <v>0</v>
      </c>
      <c r="M19" s="363" t="s">
        <v>260</v>
      </c>
      <c r="N19" s="362"/>
      <c r="O19" s="361"/>
      <c r="P19" s="363"/>
      <c r="Q19" s="361" t="s">
        <v>260</v>
      </c>
      <c r="R19" s="363" t="s">
        <v>260</v>
      </c>
      <c r="S19" s="362" t="s">
        <v>260</v>
      </c>
      <c r="T19" s="362" t="s">
        <v>260</v>
      </c>
      <c r="U19" s="362" t="s">
        <v>260</v>
      </c>
      <c r="V19" s="362" t="s">
        <v>260</v>
      </c>
      <c r="W19" s="362" t="s">
        <v>260</v>
      </c>
      <c r="X19" s="362" t="s">
        <v>405</v>
      </c>
      <c r="Y19" s="362" t="s">
        <v>260</v>
      </c>
      <c r="Z19" s="361" t="s">
        <v>260</v>
      </c>
      <c r="AA19" s="453" t="s">
        <v>260</v>
      </c>
    </row>
    <row r="20" spans="1:27" ht="12.75" customHeight="1">
      <c r="A20" s="454" t="s">
        <v>404</v>
      </c>
      <c r="B20" s="299" t="s">
        <v>403</v>
      </c>
      <c r="C20" s="424"/>
      <c r="D20" s="420">
        <v>1</v>
      </c>
      <c r="E20" s="423">
        <v>1</v>
      </c>
      <c r="F20" s="422"/>
      <c r="G20" s="421">
        <v>1</v>
      </c>
      <c r="H20" s="420">
        <v>1</v>
      </c>
      <c r="I20" s="420"/>
      <c r="J20" s="419"/>
      <c r="K20" s="422"/>
      <c r="L20" s="417">
        <f t="shared" si="1"/>
        <v>0</v>
      </c>
      <c r="M20" s="363">
        <v>1</v>
      </c>
      <c r="N20" s="362"/>
      <c r="O20" s="361"/>
      <c r="P20" s="363">
        <v>1</v>
      </c>
      <c r="Q20" s="361">
        <v>1</v>
      </c>
      <c r="R20" s="363" t="s">
        <v>260</v>
      </c>
      <c r="S20" s="362" t="s">
        <v>260</v>
      </c>
      <c r="T20" s="362" t="s">
        <v>260</v>
      </c>
      <c r="U20" s="362" t="s">
        <v>260</v>
      </c>
      <c r="V20" s="362" t="s">
        <v>260</v>
      </c>
      <c r="W20" s="362" t="s">
        <v>260</v>
      </c>
      <c r="X20" s="362" t="s">
        <v>260</v>
      </c>
      <c r="Y20" s="362" t="s">
        <v>260</v>
      </c>
      <c r="Z20" s="361" t="s">
        <v>260</v>
      </c>
      <c r="AA20" s="453" t="s">
        <v>260</v>
      </c>
    </row>
    <row r="21" spans="1:27" ht="12.75" customHeight="1">
      <c r="A21" s="454" t="s">
        <v>402</v>
      </c>
      <c r="B21" s="299" t="s">
        <v>401</v>
      </c>
      <c r="C21" s="424"/>
      <c r="D21" s="420"/>
      <c r="E21" s="423">
        <f aca="true" t="shared" si="2" ref="E21:E45">SUM($C21,$D21)</f>
        <v>0</v>
      </c>
      <c r="F21" s="422"/>
      <c r="G21" s="421">
        <f>H21+I21</f>
        <v>0</v>
      </c>
      <c r="H21" s="420"/>
      <c r="I21" s="420"/>
      <c r="J21" s="419"/>
      <c r="K21" s="422"/>
      <c r="L21" s="417">
        <f t="shared" si="1"/>
        <v>0</v>
      </c>
      <c r="M21" s="363"/>
      <c r="N21" s="362"/>
      <c r="O21" s="361"/>
      <c r="P21" s="363"/>
      <c r="Q21" s="361"/>
      <c r="R21" s="363"/>
      <c r="S21" s="362"/>
      <c r="T21" s="362"/>
      <c r="U21" s="362"/>
      <c r="V21" s="362"/>
      <c r="W21" s="362"/>
      <c r="X21" s="362"/>
      <c r="Y21" s="362"/>
      <c r="Z21" s="361"/>
      <c r="AA21" s="453"/>
    </row>
    <row r="22" spans="1:27" ht="12.75">
      <c r="A22" s="300" t="s">
        <v>400</v>
      </c>
      <c r="B22" s="299" t="s">
        <v>399</v>
      </c>
      <c r="C22" s="424"/>
      <c r="D22" s="420"/>
      <c r="E22" s="423">
        <f t="shared" si="2"/>
        <v>0</v>
      </c>
      <c r="F22" s="422"/>
      <c r="G22" s="421">
        <f>H22+I22</f>
        <v>0</v>
      </c>
      <c r="H22" s="420"/>
      <c r="I22" s="420"/>
      <c r="J22" s="419"/>
      <c r="K22" s="422"/>
      <c r="L22" s="417">
        <f t="shared" si="1"/>
        <v>0</v>
      </c>
      <c r="M22" s="363" t="s">
        <v>260</v>
      </c>
      <c r="N22" s="362"/>
      <c r="O22" s="361"/>
      <c r="P22" s="363" t="s">
        <v>260</v>
      </c>
      <c r="Q22" s="361" t="s">
        <v>260</v>
      </c>
      <c r="R22" s="363" t="s">
        <v>260</v>
      </c>
      <c r="S22" s="362" t="s">
        <v>260</v>
      </c>
      <c r="T22" s="362" t="s">
        <v>260</v>
      </c>
      <c r="U22" s="362" t="s">
        <v>260</v>
      </c>
      <c r="V22" s="362" t="s">
        <v>260</v>
      </c>
      <c r="W22" s="362" t="s">
        <v>260</v>
      </c>
      <c r="X22" s="362" t="s">
        <v>260</v>
      </c>
      <c r="Y22" s="362" t="s">
        <v>260</v>
      </c>
      <c r="Z22" s="361" t="s">
        <v>260</v>
      </c>
      <c r="AA22" s="453" t="s">
        <v>260</v>
      </c>
    </row>
    <row r="23" spans="1:27" ht="12.75" customHeight="1">
      <c r="A23" s="454" t="s">
        <v>398</v>
      </c>
      <c r="B23" s="455" t="s">
        <v>195</v>
      </c>
      <c r="C23" s="424">
        <v>1</v>
      </c>
      <c r="D23" s="420">
        <v>5</v>
      </c>
      <c r="E23" s="423">
        <f t="shared" si="2"/>
        <v>6</v>
      </c>
      <c r="F23" s="422"/>
      <c r="G23" s="421">
        <v>6</v>
      </c>
      <c r="H23" s="420">
        <v>6</v>
      </c>
      <c r="I23" s="420"/>
      <c r="J23" s="419"/>
      <c r="K23" s="422">
        <v>5</v>
      </c>
      <c r="L23" s="417">
        <f t="shared" si="1"/>
        <v>0</v>
      </c>
      <c r="M23" s="363">
        <v>4</v>
      </c>
      <c r="N23" s="362">
        <v>4</v>
      </c>
      <c r="O23" s="361"/>
      <c r="P23" s="363">
        <v>10</v>
      </c>
      <c r="Q23" s="361"/>
      <c r="R23" s="363">
        <v>10</v>
      </c>
      <c r="S23" s="362" t="s">
        <v>260</v>
      </c>
      <c r="T23" s="362">
        <v>3</v>
      </c>
      <c r="U23" s="362">
        <v>1</v>
      </c>
      <c r="V23" s="362">
        <v>7</v>
      </c>
      <c r="W23" s="362" t="s">
        <v>260</v>
      </c>
      <c r="X23" s="362" t="s">
        <v>260</v>
      </c>
      <c r="Y23" s="362" t="s">
        <v>260</v>
      </c>
      <c r="Z23" s="361" t="s">
        <v>260</v>
      </c>
      <c r="AA23" s="453"/>
    </row>
    <row r="24" spans="1:27" ht="12.75">
      <c r="A24" s="300" t="s">
        <v>397</v>
      </c>
      <c r="B24" s="299" t="s">
        <v>396</v>
      </c>
      <c r="C24" s="424"/>
      <c r="D24" s="420">
        <v>1</v>
      </c>
      <c r="E24" s="423">
        <f t="shared" si="2"/>
        <v>1</v>
      </c>
      <c r="F24" s="422"/>
      <c r="G24" s="421">
        <v>1</v>
      </c>
      <c r="H24" s="420">
        <v>1</v>
      </c>
      <c r="I24" s="420"/>
      <c r="J24" s="419"/>
      <c r="K24" s="422">
        <v>1</v>
      </c>
      <c r="L24" s="417">
        <f t="shared" si="1"/>
        <v>0</v>
      </c>
      <c r="M24" s="363" t="s">
        <v>260</v>
      </c>
      <c r="N24" s="362">
        <v>1</v>
      </c>
      <c r="O24" s="361"/>
      <c r="P24" s="363">
        <v>1</v>
      </c>
      <c r="Q24" s="361" t="s">
        <v>260</v>
      </c>
      <c r="R24" s="363">
        <v>1</v>
      </c>
      <c r="S24" s="362" t="s">
        <v>260</v>
      </c>
      <c r="T24" s="362">
        <v>1</v>
      </c>
      <c r="U24" s="362" t="s">
        <v>260</v>
      </c>
      <c r="V24" s="362" t="s">
        <v>260</v>
      </c>
      <c r="W24" s="362" t="s">
        <v>260</v>
      </c>
      <c r="X24" s="362" t="s">
        <v>260</v>
      </c>
      <c r="Y24" s="362" t="s">
        <v>260</v>
      </c>
      <c r="Z24" s="361" t="s">
        <v>260</v>
      </c>
      <c r="AA24" s="453" t="s">
        <v>260</v>
      </c>
    </row>
    <row r="25" spans="1:27" ht="12.75">
      <c r="A25" s="300" t="s">
        <v>395</v>
      </c>
      <c r="B25" s="299" t="s">
        <v>394</v>
      </c>
      <c r="C25" s="424"/>
      <c r="D25" s="420">
        <v>4</v>
      </c>
      <c r="E25" s="423">
        <f t="shared" si="2"/>
        <v>4</v>
      </c>
      <c r="F25" s="422"/>
      <c r="G25" s="421">
        <v>4</v>
      </c>
      <c r="H25" s="420">
        <v>4</v>
      </c>
      <c r="I25" s="420"/>
      <c r="J25" s="419"/>
      <c r="K25" s="422">
        <v>4</v>
      </c>
      <c r="L25" s="417">
        <f t="shared" si="1"/>
        <v>0</v>
      </c>
      <c r="M25" s="363">
        <v>3</v>
      </c>
      <c r="N25" s="362">
        <v>3</v>
      </c>
      <c r="O25" s="361"/>
      <c r="P25" s="363">
        <v>7</v>
      </c>
      <c r="Q25" s="361" t="s">
        <v>260</v>
      </c>
      <c r="R25" s="363">
        <v>7</v>
      </c>
      <c r="S25" s="362" t="s">
        <v>260</v>
      </c>
      <c r="T25" s="362" t="s">
        <v>260</v>
      </c>
      <c r="U25" s="362" t="s">
        <v>260</v>
      </c>
      <c r="V25" s="362">
        <v>7</v>
      </c>
      <c r="W25" s="362" t="s">
        <v>260</v>
      </c>
      <c r="X25" s="362" t="s">
        <v>260</v>
      </c>
      <c r="Y25" s="362" t="s">
        <v>260</v>
      </c>
      <c r="Z25" s="361" t="s">
        <v>260</v>
      </c>
      <c r="AA25" s="453" t="s">
        <v>260</v>
      </c>
    </row>
    <row r="26" spans="1:28" ht="13.5" customHeight="1">
      <c r="A26" s="454" t="s">
        <v>393</v>
      </c>
      <c r="B26" s="299" t="s">
        <v>392</v>
      </c>
      <c r="C26" s="424"/>
      <c r="D26" s="420"/>
      <c r="E26" s="423">
        <f t="shared" si="2"/>
        <v>0</v>
      </c>
      <c r="F26" s="422"/>
      <c r="G26" s="421">
        <f>H26+I26</f>
        <v>0</v>
      </c>
      <c r="H26" s="420"/>
      <c r="I26" s="420"/>
      <c r="J26" s="419"/>
      <c r="K26" s="422"/>
      <c r="L26" s="417">
        <f t="shared" si="1"/>
        <v>0</v>
      </c>
      <c r="M26" s="363" t="s">
        <v>260</v>
      </c>
      <c r="N26" s="362"/>
      <c r="O26" s="361"/>
      <c r="P26" s="363"/>
      <c r="Q26" s="361" t="s">
        <v>260</v>
      </c>
      <c r="R26" s="363" t="s">
        <v>260</v>
      </c>
      <c r="S26" s="362" t="s">
        <v>260</v>
      </c>
      <c r="T26" s="362" t="s">
        <v>260</v>
      </c>
      <c r="U26" s="362" t="s">
        <v>260</v>
      </c>
      <c r="V26" s="362" t="s">
        <v>260</v>
      </c>
      <c r="W26" s="362" t="s">
        <v>260</v>
      </c>
      <c r="X26" s="362" t="s">
        <v>260</v>
      </c>
      <c r="Y26" s="362" t="s">
        <v>260</v>
      </c>
      <c r="Z26" s="361" t="s">
        <v>260</v>
      </c>
      <c r="AA26" s="453" t="s">
        <v>260</v>
      </c>
      <c r="AB26" s="242" t="s">
        <v>260</v>
      </c>
    </row>
    <row r="27" spans="1:27" ht="12.75">
      <c r="A27" s="300" t="s">
        <v>391</v>
      </c>
      <c r="B27" s="299" t="s">
        <v>390</v>
      </c>
      <c r="C27" s="424"/>
      <c r="D27" s="420"/>
      <c r="E27" s="423">
        <f t="shared" si="2"/>
        <v>0</v>
      </c>
      <c r="F27" s="422"/>
      <c r="G27" s="421">
        <f>H27+I27</f>
        <v>0</v>
      </c>
      <c r="H27" s="420"/>
      <c r="I27" s="420"/>
      <c r="J27" s="419"/>
      <c r="K27" s="422"/>
      <c r="L27" s="417">
        <f t="shared" si="1"/>
        <v>0</v>
      </c>
      <c r="M27" s="363" t="s">
        <v>260</v>
      </c>
      <c r="N27" s="362"/>
      <c r="O27" s="361"/>
      <c r="P27" s="363"/>
      <c r="Q27" s="361" t="s">
        <v>260</v>
      </c>
      <c r="R27" s="363" t="s">
        <v>260</v>
      </c>
      <c r="S27" s="362" t="s">
        <v>260</v>
      </c>
      <c r="T27" s="362" t="s">
        <v>260</v>
      </c>
      <c r="U27" s="362" t="s">
        <v>260</v>
      </c>
      <c r="V27" s="362" t="s">
        <v>260</v>
      </c>
      <c r="W27" s="362" t="s">
        <v>260</v>
      </c>
      <c r="X27" s="362" t="s">
        <v>260</v>
      </c>
      <c r="Y27" s="362" t="s">
        <v>260</v>
      </c>
      <c r="Z27" s="361" t="s">
        <v>260</v>
      </c>
      <c r="AA27" s="453" t="s">
        <v>260</v>
      </c>
    </row>
    <row r="28" spans="1:27" ht="14.25" customHeight="1">
      <c r="A28" s="454" t="s">
        <v>389</v>
      </c>
      <c r="B28" s="299" t="s">
        <v>388</v>
      </c>
      <c r="C28" s="424">
        <v>1</v>
      </c>
      <c r="D28" s="420"/>
      <c r="E28" s="423">
        <f t="shared" si="2"/>
        <v>1</v>
      </c>
      <c r="F28" s="422"/>
      <c r="G28" s="421">
        <v>1</v>
      </c>
      <c r="H28" s="420">
        <v>1</v>
      </c>
      <c r="I28" s="420"/>
      <c r="J28" s="419"/>
      <c r="K28" s="422"/>
      <c r="L28" s="417">
        <f t="shared" si="1"/>
        <v>0</v>
      </c>
      <c r="M28" s="363">
        <v>1</v>
      </c>
      <c r="N28" s="362"/>
      <c r="O28" s="361"/>
      <c r="P28" s="363">
        <v>2</v>
      </c>
      <c r="Q28" s="361" t="s">
        <v>260</v>
      </c>
      <c r="R28" s="363">
        <v>2</v>
      </c>
      <c r="S28" s="362" t="s">
        <v>260</v>
      </c>
      <c r="T28" s="362">
        <v>2</v>
      </c>
      <c r="U28" s="362">
        <v>1</v>
      </c>
      <c r="V28" s="362" t="s">
        <v>260</v>
      </c>
      <c r="W28" s="362" t="s">
        <v>260</v>
      </c>
      <c r="X28" s="362" t="s">
        <v>260</v>
      </c>
      <c r="Y28" s="362" t="s">
        <v>260</v>
      </c>
      <c r="Z28" s="361" t="s">
        <v>260</v>
      </c>
      <c r="AA28" s="453" t="s">
        <v>260</v>
      </c>
    </row>
    <row r="29" spans="1:27" ht="12.75" customHeight="1">
      <c r="A29" s="454" t="s">
        <v>387</v>
      </c>
      <c r="B29" s="455" t="s">
        <v>193</v>
      </c>
      <c r="C29" s="424">
        <v>1</v>
      </c>
      <c r="D29" s="420">
        <v>6</v>
      </c>
      <c r="E29" s="423">
        <f t="shared" si="2"/>
        <v>7</v>
      </c>
      <c r="F29" s="422"/>
      <c r="G29" s="421">
        <v>6</v>
      </c>
      <c r="H29" s="420">
        <v>3</v>
      </c>
      <c r="I29" s="420">
        <v>3</v>
      </c>
      <c r="J29" s="419">
        <v>2</v>
      </c>
      <c r="K29" s="422">
        <v>4</v>
      </c>
      <c r="L29" s="417">
        <f t="shared" si="1"/>
        <v>1</v>
      </c>
      <c r="M29" s="363">
        <v>2</v>
      </c>
      <c r="N29" s="362">
        <v>3</v>
      </c>
      <c r="O29" s="361"/>
      <c r="P29" s="363">
        <v>8</v>
      </c>
      <c r="Q29" s="361">
        <v>4</v>
      </c>
      <c r="R29" s="363">
        <v>4</v>
      </c>
      <c r="S29" s="362" t="s">
        <v>260</v>
      </c>
      <c r="T29" s="362">
        <v>1</v>
      </c>
      <c r="U29" s="362">
        <v>1</v>
      </c>
      <c r="V29" s="362" t="s">
        <v>260</v>
      </c>
      <c r="W29" s="362" t="s">
        <v>260</v>
      </c>
      <c r="X29" s="362" t="s">
        <v>260</v>
      </c>
      <c r="Y29" s="362" t="s">
        <v>260</v>
      </c>
      <c r="Z29" s="361">
        <v>3</v>
      </c>
      <c r="AA29" s="453">
        <v>2</v>
      </c>
    </row>
    <row r="30" spans="1:27" ht="14.25" customHeight="1">
      <c r="A30" s="461" t="s">
        <v>386</v>
      </c>
      <c r="B30" s="299" t="s">
        <v>385</v>
      </c>
      <c r="C30" s="470"/>
      <c r="D30" s="468"/>
      <c r="E30" s="469">
        <f t="shared" si="2"/>
        <v>0</v>
      </c>
      <c r="F30" s="466"/>
      <c r="G30" s="421">
        <f>H30+I30</f>
        <v>0</v>
      </c>
      <c r="H30" s="468"/>
      <c r="I30" s="468"/>
      <c r="J30" s="467"/>
      <c r="K30" s="466"/>
      <c r="L30" s="417">
        <f t="shared" si="1"/>
        <v>0</v>
      </c>
      <c r="M30" s="465" t="s">
        <v>260</v>
      </c>
      <c r="N30" s="464"/>
      <c r="O30" s="463"/>
      <c r="P30" s="465" t="s">
        <v>260</v>
      </c>
      <c r="Q30" s="463" t="s">
        <v>260</v>
      </c>
      <c r="R30" s="465" t="s">
        <v>260</v>
      </c>
      <c r="S30" s="464" t="s">
        <v>260</v>
      </c>
      <c r="T30" s="464" t="s">
        <v>260</v>
      </c>
      <c r="U30" s="464" t="s">
        <v>260</v>
      </c>
      <c r="V30" s="464" t="s">
        <v>260</v>
      </c>
      <c r="W30" s="464" t="s">
        <v>260</v>
      </c>
      <c r="X30" s="464" t="s">
        <v>260</v>
      </c>
      <c r="Y30" s="464" t="s">
        <v>260</v>
      </c>
      <c r="Z30" s="463" t="s">
        <v>260</v>
      </c>
      <c r="AA30" s="462" t="s">
        <v>260</v>
      </c>
    </row>
    <row r="31" spans="1:27" ht="15.75" customHeight="1">
      <c r="A31" s="461" t="s">
        <v>384</v>
      </c>
      <c r="B31" s="299" t="s">
        <v>383</v>
      </c>
      <c r="C31" s="424">
        <v>1</v>
      </c>
      <c r="D31" s="420">
        <v>6</v>
      </c>
      <c r="E31" s="423">
        <f t="shared" si="2"/>
        <v>7</v>
      </c>
      <c r="F31" s="422"/>
      <c r="G31" s="421">
        <v>6</v>
      </c>
      <c r="H31" s="420">
        <v>3</v>
      </c>
      <c r="I31" s="420">
        <v>3</v>
      </c>
      <c r="J31" s="419">
        <v>2</v>
      </c>
      <c r="K31" s="422">
        <v>4</v>
      </c>
      <c r="L31" s="417">
        <f t="shared" si="1"/>
        <v>1</v>
      </c>
      <c r="M31" s="363">
        <v>2</v>
      </c>
      <c r="N31" s="362">
        <v>3</v>
      </c>
      <c r="O31" s="361"/>
      <c r="P31" s="363">
        <v>8</v>
      </c>
      <c r="Q31" s="361">
        <v>4</v>
      </c>
      <c r="R31" s="363">
        <v>4</v>
      </c>
      <c r="S31" s="362" t="s">
        <v>260</v>
      </c>
      <c r="T31" s="362">
        <v>1</v>
      </c>
      <c r="U31" s="362">
        <v>1</v>
      </c>
      <c r="V31" s="362" t="s">
        <v>260</v>
      </c>
      <c r="W31" s="362" t="s">
        <v>260</v>
      </c>
      <c r="X31" s="362" t="s">
        <v>260</v>
      </c>
      <c r="Y31" s="362" t="s">
        <v>260</v>
      </c>
      <c r="Z31" s="361">
        <v>3</v>
      </c>
      <c r="AA31" s="453">
        <v>2</v>
      </c>
    </row>
    <row r="32" spans="1:27" ht="12.75" customHeight="1">
      <c r="A32" s="454" t="s">
        <v>382</v>
      </c>
      <c r="B32" s="455" t="s">
        <v>187</v>
      </c>
      <c r="C32" s="424"/>
      <c r="D32" s="420">
        <v>6</v>
      </c>
      <c r="E32" s="423">
        <f t="shared" si="2"/>
        <v>6</v>
      </c>
      <c r="F32" s="422"/>
      <c r="G32" s="421">
        <v>5</v>
      </c>
      <c r="H32" s="420">
        <v>3</v>
      </c>
      <c r="I32" s="420">
        <v>2</v>
      </c>
      <c r="J32" s="419"/>
      <c r="K32" s="422">
        <v>5</v>
      </c>
      <c r="L32" s="417">
        <f t="shared" si="1"/>
        <v>1</v>
      </c>
      <c r="M32" s="363" t="s">
        <v>260</v>
      </c>
      <c r="N32" s="362">
        <v>3</v>
      </c>
      <c r="O32" s="361">
        <v>1</v>
      </c>
      <c r="P32" s="363">
        <v>3</v>
      </c>
      <c r="Q32" s="361">
        <v>1</v>
      </c>
      <c r="R32" s="363">
        <v>2</v>
      </c>
      <c r="S32" s="362" t="s">
        <v>260</v>
      </c>
      <c r="T32" s="362">
        <v>2</v>
      </c>
      <c r="U32" s="362">
        <v>2</v>
      </c>
      <c r="V32" s="362" t="s">
        <v>260</v>
      </c>
      <c r="W32" s="362" t="s">
        <v>260</v>
      </c>
      <c r="X32" s="362" t="s">
        <v>260</v>
      </c>
      <c r="Y32" s="362" t="s">
        <v>260</v>
      </c>
      <c r="Z32" s="361" t="s">
        <v>260</v>
      </c>
      <c r="AA32" s="453" t="s">
        <v>260</v>
      </c>
    </row>
    <row r="33" spans="1:27" ht="14.25" customHeight="1">
      <c r="A33" s="454" t="s">
        <v>381</v>
      </c>
      <c r="B33" s="299" t="s">
        <v>380</v>
      </c>
      <c r="C33" s="460"/>
      <c r="D33" s="458"/>
      <c r="E33" s="459">
        <f t="shared" si="2"/>
        <v>0</v>
      </c>
      <c r="F33" s="456"/>
      <c r="G33" s="421">
        <f>H33+I33</f>
        <v>0</v>
      </c>
      <c r="H33" s="458"/>
      <c r="I33" s="458"/>
      <c r="J33" s="457"/>
      <c r="K33" s="456"/>
      <c r="L33" s="417">
        <f t="shared" si="1"/>
        <v>0</v>
      </c>
      <c r="M33" s="363" t="s">
        <v>260</v>
      </c>
      <c r="N33" s="362"/>
      <c r="O33" s="361"/>
      <c r="P33" s="363" t="s">
        <v>260</v>
      </c>
      <c r="Q33" s="361" t="s">
        <v>260</v>
      </c>
      <c r="R33" s="363" t="s">
        <v>260</v>
      </c>
      <c r="S33" s="362" t="s">
        <v>260</v>
      </c>
      <c r="T33" s="362" t="s">
        <v>260</v>
      </c>
      <c r="U33" s="362" t="s">
        <v>260</v>
      </c>
      <c r="V33" s="362" t="s">
        <v>260</v>
      </c>
      <c r="W33" s="362" t="s">
        <v>260</v>
      </c>
      <c r="X33" s="362" t="s">
        <v>260</v>
      </c>
      <c r="Y33" s="362" t="s">
        <v>260</v>
      </c>
      <c r="Z33" s="361" t="s">
        <v>260</v>
      </c>
      <c r="AA33" s="453" t="s">
        <v>260</v>
      </c>
    </row>
    <row r="34" spans="1:27" ht="15" customHeight="1">
      <c r="A34" s="454" t="s">
        <v>379</v>
      </c>
      <c r="B34" s="299" t="s">
        <v>378</v>
      </c>
      <c r="C34" s="424"/>
      <c r="D34" s="420"/>
      <c r="E34" s="423">
        <f t="shared" si="2"/>
        <v>0</v>
      </c>
      <c r="F34" s="422"/>
      <c r="G34" s="421">
        <f>H34+I34</f>
        <v>0</v>
      </c>
      <c r="H34" s="420"/>
      <c r="I34" s="420"/>
      <c r="J34" s="419"/>
      <c r="K34" s="422"/>
      <c r="L34" s="417">
        <f t="shared" si="1"/>
        <v>0</v>
      </c>
      <c r="M34" s="363" t="s">
        <v>260</v>
      </c>
      <c r="N34" s="362"/>
      <c r="O34" s="361"/>
      <c r="P34" s="363" t="s">
        <v>260</v>
      </c>
      <c r="Q34" s="361" t="s">
        <v>260</v>
      </c>
      <c r="R34" s="363" t="s">
        <v>260</v>
      </c>
      <c r="S34" s="362" t="s">
        <v>260</v>
      </c>
      <c r="T34" s="362" t="s">
        <v>260</v>
      </c>
      <c r="U34" s="362" t="s">
        <v>260</v>
      </c>
      <c r="V34" s="362" t="s">
        <v>260</v>
      </c>
      <c r="W34" s="362" t="s">
        <v>260</v>
      </c>
      <c r="X34" s="362" t="s">
        <v>260</v>
      </c>
      <c r="Y34" s="362" t="s">
        <v>260</v>
      </c>
      <c r="Z34" s="361" t="s">
        <v>260</v>
      </c>
      <c r="AA34" s="453" t="s">
        <v>260</v>
      </c>
    </row>
    <row r="35" spans="1:27" ht="13.5" customHeight="1">
      <c r="A35" s="454" t="s">
        <v>377</v>
      </c>
      <c r="B35" s="299" t="s">
        <v>376</v>
      </c>
      <c r="C35" s="424"/>
      <c r="D35" s="420">
        <v>5</v>
      </c>
      <c r="E35" s="423">
        <f t="shared" si="2"/>
        <v>5</v>
      </c>
      <c r="F35" s="422"/>
      <c r="G35" s="421">
        <v>5</v>
      </c>
      <c r="H35" s="420">
        <v>3</v>
      </c>
      <c r="I35" s="420">
        <v>2</v>
      </c>
      <c r="J35" s="419"/>
      <c r="K35" s="422">
        <v>5</v>
      </c>
      <c r="L35" s="417">
        <f t="shared" si="1"/>
        <v>0</v>
      </c>
      <c r="M35" s="363" t="s">
        <v>260</v>
      </c>
      <c r="N35" s="362">
        <v>3</v>
      </c>
      <c r="O35" s="361">
        <v>1</v>
      </c>
      <c r="P35" s="363">
        <v>3</v>
      </c>
      <c r="Q35" s="361">
        <v>1</v>
      </c>
      <c r="R35" s="363">
        <v>2</v>
      </c>
      <c r="S35" s="362" t="s">
        <v>260</v>
      </c>
      <c r="T35" s="362">
        <v>2</v>
      </c>
      <c r="U35" s="362">
        <v>2</v>
      </c>
      <c r="V35" s="362" t="s">
        <v>260</v>
      </c>
      <c r="W35" s="362" t="s">
        <v>260</v>
      </c>
      <c r="X35" s="362" t="s">
        <v>260</v>
      </c>
      <c r="Y35" s="362" t="s">
        <v>260</v>
      </c>
      <c r="Z35" s="361"/>
      <c r="AA35" s="453" t="s">
        <v>260</v>
      </c>
    </row>
    <row r="36" spans="1:27" ht="14.25" customHeight="1">
      <c r="A36" s="454" t="s">
        <v>375</v>
      </c>
      <c r="B36" s="455" t="s">
        <v>185</v>
      </c>
      <c r="C36" s="424"/>
      <c r="D36" s="420">
        <v>7</v>
      </c>
      <c r="E36" s="423">
        <f t="shared" si="2"/>
        <v>7</v>
      </c>
      <c r="F36" s="422"/>
      <c r="G36" s="421">
        <v>5</v>
      </c>
      <c r="H36" s="420">
        <v>5</v>
      </c>
      <c r="I36" s="420"/>
      <c r="J36" s="419"/>
      <c r="K36" s="422">
        <v>5</v>
      </c>
      <c r="L36" s="417">
        <f t="shared" si="1"/>
        <v>2</v>
      </c>
      <c r="M36" s="363">
        <v>2</v>
      </c>
      <c r="N36" s="362">
        <v>3</v>
      </c>
      <c r="O36" s="361"/>
      <c r="P36" s="363">
        <v>7</v>
      </c>
      <c r="Q36" s="361" t="s">
        <v>260</v>
      </c>
      <c r="R36" s="363">
        <v>7</v>
      </c>
      <c r="S36" s="362" t="s">
        <v>260</v>
      </c>
      <c r="T36" s="362">
        <v>5</v>
      </c>
      <c r="U36" s="362">
        <v>4</v>
      </c>
      <c r="V36" s="362" t="s">
        <v>260</v>
      </c>
      <c r="W36" s="362" t="s">
        <v>260</v>
      </c>
      <c r="X36" s="362" t="s">
        <v>260</v>
      </c>
      <c r="Y36" s="362" t="s">
        <v>260</v>
      </c>
      <c r="Z36" s="361">
        <v>2</v>
      </c>
      <c r="AA36" s="453" t="s">
        <v>260</v>
      </c>
    </row>
    <row r="37" spans="1:27" ht="14.25" customHeight="1">
      <c r="A37" s="454" t="s">
        <v>374</v>
      </c>
      <c r="B37" s="299" t="s">
        <v>373</v>
      </c>
      <c r="C37" s="424"/>
      <c r="D37" s="420">
        <v>2</v>
      </c>
      <c r="E37" s="423">
        <f t="shared" si="2"/>
        <v>2</v>
      </c>
      <c r="F37" s="422"/>
      <c r="G37" s="421">
        <f>H37+I37</f>
        <v>0</v>
      </c>
      <c r="H37" s="420"/>
      <c r="I37" s="420"/>
      <c r="J37" s="419"/>
      <c r="K37" s="422"/>
      <c r="L37" s="417">
        <f t="shared" si="1"/>
        <v>2</v>
      </c>
      <c r="M37" s="363"/>
      <c r="N37" s="362"/>
      <c r="O37" s="361"/>
      <c r="P37" s="363"/>
      <c r="Q37" s="361"/>
      <c r="R37" s="363"/>
      <c r="S37" s="362"/>
      <c r="T37" s="362"/>
      <c r="U37" s="362"/>
      <c r="V37" s="362"/>
      <c r="W37" s="362"/>
      <c r="X37" s="362"/>
      <c r="Y37" s="362"/>
      <c r="Z37" s="361"/>
      <c r="AA37" s="453"/>
    </row>
    <row r="38" spans="1:27" ht="14.25" customHeight="1">
      <c r="A38" s="454" t="s">
        <v>372</v>
      </c>
      <c r="B38" s="299" t="s">
        <v>371</v>
      </c>
      <c r="C38" s="424"/>
      <c r="D38" s="420"/>
      <c r="E38" s="423">
        <f t="shared" si="2"/>
        <v>0</v>
      </c>
      <c r="F38" s="422"/>
      <c r="G38" s="421">
        <f>H38+I38</f>
        <v>0</v>
      </c>
      <c r="H38" s="420"/>
      <c r="I38" s="420"/>
      <c r="J38" s="419"/>
      <c r="K38" s="422"/>
      <c r="L38" s="417">
        <f t="shared" si="1"/>
        <v>0</v>
      </c>
      <c r="M38" s="363"/>
      <c r="N38" s="362"/>
      <c r="O38" s="361"/>
      <c r="P38" s="363"/>
      <c r="Q38" s="361"/>
      <c r="R38" s="363"/>
      <c r="S38" s="362"/>
      <c r="T38" s="362"/>
      <c r="U38" s="362"/>
      <c r="V38" s="362"/>
      <c r="W38" s="362"/>
      <c r="X38" s="362"/>
      <c r="Y38" s="362"/>
      <c r="Z38" s="361"/>
      <c r="AA38" s="453"/>
    </row>
    <row r="39" spans="1:27" ht="14.25" customHeight="1">
      <c r="A39" s="454" t="s">
        <v>370</v>
      </c>
      <c r="B39" s="299" t="s">
        <v>369</v>
      </c>
      <c r="C39" s="424"/>
      <c r="D39" s="420">
        <v>1</v>
      </c>
      <c r="E39" s="423">
        <f t="shared" si="2"/>
        <v>1</v>
      </c>
      <c r="F39" s="422"/>
      <c r="G39" s="421">
        <v>1</v>
      </c>
      <c r="H39" s="420">
        <v>1</v>
      </c>
      <c r="I39" s="420"/>
      <c r="J39" s="419"/>
      <c r="K39" s="422">
        <v>1</v>
      </c>
      <c r="L39" s="417">
        <f t="shared" si="1"/>
        <v>0</v>
      </c>
      <c r="M39" s="363"/>
      <c r="N39" s="362"/>
      <c r="O39" s="361"/>
      <c r="P39" s="363">
        <v>1</v>
      </c>
      <c r="Q39" s="361"/>
      <c r="R39" s="363">
        <v>1</v>
      </c>
      <c r="S39" s="362"/>
      <c r="T39" s="362"/>
      <c r="U39" s="362"/>
      <c r="V39" s="362"/>
      <c r="W39" s="362"/>
      <c r="X39" s="362"/>
      <c r="Y39" s="362"/>
      <c r="Z39" s="361">
        <v>1</v>
      </c>
      <c r="AA39" s="453"/>
    </row>
    <row r="40" spans="1:27" ht="14.25" customHeight="1">
      <c r="A40" s="454" t="s">
        <v>368</v>
      </c>
      <c r="B40" s="299" t="s">
        <v>367</v>
      </c>
      <c r="C40" s="424"/>
      <c r="D40" s="420"/>
      <c r="E40" s="423">
        <f t="shared" si="2"/>
        <v>0</v>
      </c>
      <c r="F40" s="422"/>
      <c r="G40" s="421">
        <f>H40+I40</f>
        <v>0</v>
      </c>
      <c r="H40" s="420"/>
      <c r="I40" s="420"/>
      <c r="J40" s="419"/>
      <c r="K40" s="422"/>
      <c r="L40" s="417">
        <f t="shared" si="1"/>
        <v>0</v>
      </c>
      <c r="M40" s="363"/>
      <c r="N40" s="362"/>
      <c r="O40" s="361"/>
      <c r="P40" s="363"/>
      <c r="Q40" s="361"/>
      <c r="R40" s="363"/>
      <c r="S40" s="362"/>
      <c r="T40" s="362"/>
      <c r="U40" s="362"/>
      <c r="V40" s="362"/>
      <c r="W40" s="362"/>
      <c r="X40" s="362"/>
      <c r="Y40" s="362"/>
      <c r="Z40" s="361"/>
      <c r="AA40" s="453"/>
    </row>
    <row r="41" spans="1:27" ht="14.25" customHeight="1">
      <c r="A41" s="454" t="s">
        <v>366</v>
      </c>
      <c r="B41" s="455" t="s">
        <v>181</v>
      </c>
      <c r="C41" s="424"/>
      <c r="D41" s="420">
        <v>1</v>
      </c>
      <c r="E41" s="423">
        <f t="shared" si="2"/>
        <v>1</v>
      </c>
      <c r="F41" s="422"/>
      <c r="G41" s="421">
        <f>H41+I41</f>
        <v>0</v>
      </c>
      <c r="H41" s="420"/>
      <c r="I41" s="420"/>
      <c r="J41" s="419"/>
      <c r="K41" s="422"/>
      <c r="L41" s="417">
        <f t="shared" si="1"/>
        <v>1</v>
      </c>
      <c r="M41" s="363"/>
      <c r="N41" s="362"/>
      <c r="O41" s="361"/>
      <c r="P41" s="363"/>
      <c r="Q41" s="361"/>
      <c r="R41" s="363"/>
      <c r="S41" s="362"/>
      <c r="T41" s="362"/>
      <c r="U41" s="362"/>
      <c r="V41" s="362"/>
      <c r="W41" s="362"/>
      <c r="X41" s="362"/>
      <c r="Y41" s="362"/>
      <c r="Z41" s="361"/>
      <c r="AA41" s="453"/>
    </row>
    <row r="42" spans="1:27" ht="15" customHeight="1">
      <c r="A42" s="454" t="s">
        <v>365</v>
      </c>
      <c r="B42" s="455" t="s">
        <v>364</v>
      </c>
      <c r="C42" s="424"/>
      <c r="D42" s="420"/>
      <c r="E42" s="423">
        <f t="shared" si="2"/>
        <v>0</v>
      </c>
      <c r="F42" s="422"/>
      <c r="G42" s="421">
        <f>H42+I42</f>
        <v>0</v>
      </c>
      <c r="H42" s="420"/>
      <c r="I42" s="420"/>
      <c r="J42" s="419"/>
      <c r="K42" s="422"/>
      <c r="L42" s="417">
        <f t="shared" si="1"/>
        <v>0</v>
      </c>
      <c r="M42" s="363" t="s">
        <v>260</v>
      </c>
      <c r="N42" s="362"/>
      <c r="O42" s="361"/>
      <c r="P42" s="363" t="s">
        <v>260</v>
      </c>
      <c r="Q42" s="361" t="s">
        <v>260</v>
      </c>
      <c r="R42" s="363" t="s">
        <v>260</v>
      </c>
      <c r="S42" s="362" t="s">
        <v>260</v>
      </c>
      <c r="T42" s="362" t="s">
        <v>260</v>
      </c>
      <c r="U42" s="362" t="s">
        <v>260</v>
      </c>
      <c r="V42" s="362" t="s">
        <v>260</v>
      </c>
      <c r="W42" s="362" t="s">
        <v>260</v>
      </c>
      <c r="X42" s="362" t="s">
        <v>260</v>
      </c>
      <c r="Y42" s="362" t="s">
        <v>260</v>
      </c>
      <c r="Z42" s="361" t="s">
        <v>260</v>
      </c>
      <c r="AA42" s="453" t="s">
        <v>260</v>
      </c>
    </row>
    <row r="43" spans="1:27" ht="14.25" customHeight="1">
      <c r="A43" s="454" t="s">
        <v>363</v>
      </c>
      <c r="B43" s="455" t="s">
        <v>171</v>
      </c>
      <c r="C43" s="424"/>
      <c r="D43" s="420"/>
      <c r="E43" s="423">
        <f t="shared" si="2"/>
        <v>0</v>
      </c>
      <c r="F43" s="422"/>
      <c r="G43" s="421">
        <f>H43+I43</f>
        <v>0</v>
      </c>
      <c r="H43" s="420"/>
      <c r="I43" s="420"/>
      <c r="J43" s="419"/>
      <c r="K43" s="422"/>
      <c r="L43" s="417">
        <f t="shared" si="1"/>
        <v>0</v>
      </c>
      <c r="M43" s="363" t="s">
        <v>260</v>
      </c>
      <c r="N43" s="362"/>
      <c r="O43" s="361"/>
      <c r="P43" s="363" t="s">
        <v>260</v>
      </c>
      <c r="Q43" s="361" t="s">
        <v>260</v>
      </c>
      <c r="R43" s="363" t="s">
        <v>260</v>
      </c>
      <c r="S43" s="362" t="s">
        <v>260</v>
      </c>
      <c r="T43" s="362" t="s">
        <v>260</v>
      </c>
      <c r="U43" s="362" t="s">
        <v>260</v>
      </c>
      <c r="V43" s="362" t="s">
        <v>260</v>
      </c>
      <c r="W43" s="362" t="s">
        <v>260</v>
      </c>
      <c r="X43" s="362" t="s">
        <v>260</v>
      </c>
      <c r="Y43" s="362" t="s">
        <v>260</v>
      </c>
      <c r="Z43" s="361" t="s">
        <v>260</v>
      </c>
      <c r="AA43" s="453" t="s">
        <v>260</v>
      </c>
    </row>
    <row r="44" spans="1:27" ht="12.75" customHeight="1">
      <c r="A44" s="454" t="s">
        <v>362</v>
      </c>
      <c r="B44" s="299" t="s">
        <v>361</v>
      </c>
      <c r="C44" s="460"/>
      <c r="D44" s="458"/>
      <c r="E44" s="459">
        <f t="shared" si="2"/>
        <v>0</v>
      </c>
      <c r="F44" s="456"/>
      <c r="G44" s="421">
        <f>H44+I44</f>
        <v>0</v>
      </c>
      <c r="H44" s="458"/>
      <c r="I44" s="458"/>
      <c r="J44" s="457"/>
      <c r="K44" s="456"/>
      <c r="L44" s="417">
        <f t="shared" si="1"/>
        <v>0</v>
      </c>
      <c r="M44" s="363" t="s">
        <v>260</v>
      </c>
      <c r="N44" s="362"/>
      <c r="O44" s="361"/>
      <c r="P44" s="363" t="s">
        <v>260</v>
      </c>
      <c r="Q44" s="361" t="s">
        <v>260</v>
      </c>
      <c r="R44" s="363" t="s">
        <v>260</v>
      </c>
      <c r="S44" s="362" t="s">
        <v>260</v>
      </c>
      <c r="T44" s="362" t="s">
        <v>260</v>
      </c>
      <c r="U44" s="362" t="s">
        <v>260</v>
      </c>
      <c r="V44" s="362" t="s">
        <v>260</v>
      </c>
      <c r="W44" s="362" t="s">
        <v>260</v>
      </c>
      <c r="X44" s="362" t="s">
        <v>260</v>
      </c>
      <c r="Y44" s="362" t="s">
        <v>260</v>
      </c>
      <c r="Z44" s="361" t="s">
        <v>260</v>
      </c>
      <c r="AA44" s="453" t="s">
        <v>260</v>
      </c>
    </row>
    <row r="45" spans="1:27" ht="12.75">
      <c r="A45" s="300" t="s">
        <v>360</v>
      </c>
      <c r="B45" s="455" t="s">
        <v>131</v>
      </c>
      <c r="C45" s="424"/>
      <c r="D45" s="420">
        <v>19</v>
      </c>
      <c r="E45" s="423">
        <f t="shared" si="2"/>
        <v>19</v>
      </c>
      <c r="F45" s="422"/>
      <c r="G45" s="421">
        <v>19</v>
      </c>
      <c r="H45" s="420">
        <v>6</v>
      </c>
      <c r="I45" s="420">
        <v>13</v>
      </c>
      <c r="J45" s="419">
        <v>11</v>
      </c>
      <c r="K45" s="422">
        <v>18</v>
      </c>
      <c r="L45" s="417">
        <f t="shared" si="1"/>
        <v>0</v>
      </c>
      <c r="M45" s="363">
        <v>6</v>
      </c>
      <c r="N45" s="362">
        <v>16</v>
      </c>
      <c r="O45" s="361"/>
      <c r="P45" s="363">
        <v>19</v>
      </c>
      <c r="Q45" s="361"/>
      <c r="R45" s="363">
        <v>19</v>
      </c>
      <c r="S45" s="362">
        <v>2</v>
      </c>
      <c r="T45" s="362">
        <v>14</v>
      </c>
      <c r="U45" s="362">
        <v>9</v>
      </c>
      <c r="V45" s="362">
        <v>1</v>
      </c>
      <c r="W45" s="362" t="s">
        <v>260</v>
      </c>
      <c r="X45" s="362" t="s">
        <v>260</v>
      </c>
      <c r="Y45" s="362" t="s">
        <v>260</v>
      </c>
      <c r="Z45" s="361">
        <v>4</v>
      </c>
      <c r="AA45" s="453">
        <v>13</v>
      </c>
    </row>
    <row r="46" spans="1:27" ht="12.75">
      <c r="A46" s="300" t="s">
        <v>359</v>
      </c>
      <c r="B46" s="299" t="s">
        <v>358</v>
      </c>
      <c r="C46" s="424"/>
      <c r="D46" s="420">
        <v>1</v>
      </c>
      <c r="E46" s="423">
        <v>1</v>
      </c>
      <c r="F46" s="422"/>
      <c r="G46" s="421">
        <v>1</v>
      </c>
      <c r="H46" s="420">
        <v>1</v>
      </c>
      <c r="I46" s="420"/>
      <c r="J46" s="419"/>
      <c r="K46" s="422">
        <v>1</v>
      </c>
      <c r="L46" s="417">
        <f t="shared" si="1"/>
        <v>0</v>
      </c>
      <c r="M46" s="363">
        <v>1</v>
      </c>
      <c r="N46" s="362"/>
      <c r="O46" s="361"/>
      <c r="P46" s="363">
        <v>1</v>
      </c>
      <c r="Q46" s="361" t="s">
        <v>260</v>
      </c>
      <c r="R46" s="363">
        <v>1</v>
      </c>
      <c r="S46" s="362" t="s">
        <v>260</v>
      </c>
      <c r="T46" s="362">
        <v>1</v>
      </c>
      <c r="U46" s="362" t="s">
        <v>260</v>
      </c>
      <c r="V46" s="362" t="s">
        <v>260</v>
      </c>
      <c r="W46" s="362" t="s">
        <v>260</v>
      </c>
      <c r="X46" s="362" t="s">
        <v>260</v>
      </c>
      <c r="Y46" s="362" t="s">
        <v>260</v>
      </c>
      <c r="Z46" s="361" t="s">
        <v>260</v>
      </c>
      <c r="AA46" s="453" t="s">
        <v>260</v>
      </c>
    </row>
    <row r="47" spans="1:27" ht="14.25" customHeight="1">
      <c r="A47" s="454" t="s">
        <v>357</v>
      </c>
      <c r="B47" s="299" t="s">
        <v>356</v>
      </c>
      <c r="C47" s="424"/>
      <c r="D47" s="420"/>
      <c r="E47" s="423">
        <f aca="true" t="shared" si="3" ref="E47:E53">SUM($C47,$D47)</f>
        <v>0</v>
      </c>
      <c r="F47" s="422"/>
      <c r="G47" s="421">
        <f>H47+I47</f>
        <v>0</v>
      </c>
      <c r="H47" s="420"/>
      <c r="I47" s="420"/>
      <c r="J47" s="419"/>
      <c r="K47" s="422"/>
      <c r="L47" s="417">
        <f t="shared" si="1"/>
        <v>0</v>
      </c>
      <c r="M47" s="363" t="s">
        <v>260</v>
      </c>
      <c r="N47" s="362"/>
      <c r="O47" s="361"/>
      <c r="P47" s="363" t="s">
        <v>260</v>
      </c>
      <c r="Q47" s="361" t="s">
        <v>260</v>
      </c>
      <c r="R47" s="363" t="s">
        <v>260</v>
      </c>
      <c r="S47" s="362" t="s">
        <v>260</v>
      </c>
      <c r="T47" s="362" t="s">
        <v>260</v>
      </c>
      <c r="U47" s="362" t="s">
        <v>260</v>
      </c>
      <c r="V47" s="362" t="s">
        <v>260</v>
      </c>
      <c r="W47" s="362" t="s">
        <v>260</v>
      </c>
      <c r="X47" s="362" t="s">
        <v>260</v>
      </c>
      <c r="Y47" s="362" t="s">
        <v>260</v>
      </c>
      <c r="Z47" s="361" t="s">
        <v>260</v>
      </c>
      <c r="AA47" s="453" t="s">
        <v>260</v>
      </c>
    </row>
    <row r="48" spans="1:28" ht="13.5" customHeight="1">
      <c r="A48" s="454" t="s">
        <v>355</v>
      </c>
      <c r="B48" s="299" t="s">
        <v>354</v>
      </c>
      <c r="C48" s="424"/>
      <c r="D48" s="420">
        <v>7</v>
      </c>
      <c r="E48" s="423">
        <f t="shared" si="3"/>
        <v>7</v>
      </c>
      <c r="F48" s="422"/>
      <c r="G48" s="421">
        <v>7</v>
      </c>
      <c r="H48" s="420">
        <v>2</v>
      </c>
      <c r="I48" s="420">
        <v>5</v>
      </c>
      <c r="J48" s="419">
        <v>5</v>
      </c>
      <c r="K48" s="422">
        <v>7</v>
      </c>
      <c r="L48" s="417">
        <f t="shared" si="1"/>
        <v>0</v>
      </c>
      <c r="M48" s="363">
        <v>2</v>
      </c>
      <c r="N48" s="362">
        <v>8</v>
      </c>
      <c r="O48" s="361"/>
      <c r="P48" s="363">
        <v>7</v>
      </c>
      <c r="Q48" s="361"/>
      <c r="R48" s="363">
        <v>7</v>
      </c>
      <c r="S48" s="362">
        <v>1</v>
      </c>
      <c r="T48" s="362">
        <v>4</v>
      </c>
      <c r="U48" s="362">
        <v>4</v>
      </c>
      <c r="V48" s="362" t="s">
        <v>260</v>
      </c>
      <c r="W48" s="362" t="s">
        <v>260</v>
      </c>
      <c r="X48" s="362" t="s">
        <v>260</v>
      </c>
      <c r="Y48" s="362" t="s">
        <v>260</v>
      </c>
      <c r="Z48" s="361">
        <v>3</v>
      </c>
      <c r="AA48" s="453">
        <v>5</v>
      </c>
      <c r="AB48" s="242" t="s">
        <v>260</v>
      </c>
    </row>
    <row r="49" spans="1:27" ht="12.75" customHeight="1">
      <c r="A49" s="454" t="s">
        <v>353</v>
      </c>
      <c r="B49" s="299" t="s">
        <v>352</v>
      </c>
      <c r="C49" s="424"/>
      <c r="D49" s="420">
        <v>7</v>
      </c>
      <c r="E49" s="423">
        <f t="shared" si="3"/>
        <v>7</v>
      </c>
      <c r="F49" s="422"/>
      <c r="G49" s="421">
        <v>7</v>
      </c>
      <c r="H49" s="420">
        <v>3</v>
      </c>
      <c r="I49" s="420">
        <v>4</v>
      </c>
      <c r="J49" s="419">
        <v>2</v>
      </c>
      <c r="K49" s="422">
        <v>7</v>
      </c>
      <c r="L49" s="417">
        <f t="shared" si="1"/>
        <v>0</v>
      </c>
      <c r="M49" s="363">
        <v>3</v>
      </c>
      <c r="N49" s="362">
        <v>4</v>
      </c>
      <c r="O49" s="361"/>
      <c r="P49" s="363">
        <v>5</v>
      </c>
      <c r="Q49" s="361"/>
      <c r="R49" s="363">
        <v>5</v>
      </c>
      <c r="S49" s="362">
        <v>1</v>
      </c>
      <c r="T49" s="362">
        <v>5</v>
      </c>
      <c r="U49" s="362">
        <v>4</v>
      </c>
      <c r="V49" s="362" t="s">
        <v>260</v>
      </c>
      <c r="W49" s="362" t="s">
        <v>260</v>
      </c>
      <c r="X49" s="362" t="s">
        <v>260</v>
      </c>
      <c r="Y49" s="362" t="s">
        <v>260</v>
      </c>
      <c r="Z49" s="361" t="s">
        <v>260</v>
      </c>
      <c r="AA49" s="453">
        <v>2</v>
      </c>
    </row>
    <row r="50" spans="1:27" ht="12.75" customHeight="1">
      <c r="A50" s="454" t="s">
        <v>351</v>
      </c>
      <c r="B50" s="299" t="s">
        <v>350</v>
      </c>
      <c r="C50" s="460"/>
      <c r="D50" s="458">
        <v>4</v>
      </c>
      <c r="E50" s="459">
        <f t="shared" si="3"/>
        <v>4</v>
      </c>
      <c r="F50" s="456"/>
      <c r="G50" s="421">
        <v>4</v>
      </c>
      <c r="H50" s="458"/>
      <c r="I50" s="458">
        <v>4</v>
      </c>
      <c r="J50" s="457">
        <v>4</v>
      </c>
      <c r="K50" s="456">
        <v>3</v>
      </c>
      <c r="L50" s="417">
        <f t="shared" si="1"/>
        <v>0</v>
      </c>
      <c r="M50" s="363" t="s">
        <v>260</v>
      </c>
      <c r="N50" s="362">
        <v>4</v>
      </c>
      <c r="O50" s="361"/>
      <c r="P50" s="363">
        <v>6</v>
      </c>
      <c r="Q50" s="361" t="s">
        <v>260</v>
      </c>
      <c r="R50" s="363">
        <v>6</v>
      </c>
      <c r="S50" s="362"/>
      <c r="T50" s="362">
        <v>4</v>
      </c>
      <c r="U50" s="362">
        <v>1</v>
      </c>
      <c r="V50" s="362">
        <v>1</v>
      </c>
      <c r="W50" s="362" t="s">
        <v>260</v>
      </c>
      <c r="X50" s="362" t="s">
        <v>260</v>
      </c>
      <c r="Y50" s="362" t="s">
        <v>260</v>
      </c>
      <c r="Z50" s="361">
        <v>1</v>
      </c>
      <c r="AA50" s="453">
        <v>6</v>
      </c>
    </row>
    <row r="51" spans="1:27" ht="12.75" customHeight="1">
      <c r="A51" s="454" t="s">
        <v>349</v>
      </c>
      <c r="B51" s="455" t="s">
        <v>129</v>
      </c>
      <c r="C51" s="424"/>
      <c r="D51" s="420"/>
      <c r="E51" s="423">
        <f t="shared" si="3"/>
        <v>0</v>
      </c>
      <c r="F51" s="422"/>
      <c r="G51" s="421">
        <f>H51+I51</f>
        <v>0</v>
      </c>
      <c r="H51" s="420"/>
      <c r="I51" s="420"/>
      <c r="J51" s="419"/>
      <c r="K51" s="422"/>
      <c r="L51" s="417">
        <f t="shared" si="1"/>
        <v>0</v>
      </c>
      <c r="M51" s="363" t="s">
        <v>260</v>
      </c>
      <c r="N51" s="362"/>
      <c r="O51" s="361"/>
      <c r="P51" s="363" t="s">
        <v>260</v>
      </c>
      <c r="Q51" s="361" t="s">
        <v>260</v>
      </c>
      <c r="R51" s="363" t="s">
        <v>260</v>
      </c>
      <c r="S51" s="362" t="s">
        <v>260</v>
      </c>
      <c r="T51" s="362" t="s">
        <v>260</v>
      </c>
      <c r="U51" s="362" t="s">
        <v>260</v>
      </c>
      <c r="V51" s="362" t="s">
        <v>260</v>
      </c>
      <c r="W51" s="362" t="s">
        <v>260</v>
      </c>
      <c r="X51" s="362" t="s">
        <v>260</v>
      </c>
      <c r="Y51" s="362" t="s">
        <v>260</v>
      </c>
      <c r="Z51" s="361" t="s">
        <v>260</v>
      </c>
      <c r="AA51" s="453" t="s">
        <v>260</v>
      </c>
    </row>
    <row r="52" spans="1:27" ht="12.75" customHeight="1">
      <c r="A52" s="454" t="s">
        <v>348</v>
      </c>
      <c r="B52" s="299" t="s">
        <v>347</v>
      </c>
      <c r="C52" s="424"/>
      <c r="D52" s="420"/>
      <c r="E52" s="423">
        <f t="shared" si="3"/>
        <v>0</v>
      </c>
      <c r="F52" s="422"/>
      <c r="G52" s="421">
        <f>H52+I52</f>
        <v>0</v>
      </c>
      <c r="H52" s="420"/>
      <c r="I52" s="420"/>
      <c r="J52" s="419"/>
      <c r="K52" s="422"/>
      <c r="L52" s="417">
        <f t="shared" si="1"/>
        <v>0</v>
      </c>
      <c r="M52" s="363" t="s">
        <v>260</v>
      </c>
      <c r="N52" s="362"/>
      <c r="O52" s="361"/>
      <c r="P52" s="363" t="s">
        <v>260</v>
      </c>
      <c r="Q52" s="361" t="s">
        <v>260</v>
      </c>
      <c r="R52" s="363" t="s">
        <v>260</v>
      </c>
      <c r="S52" s="362" t="s">
        <v>260</v>
      </c>
      <c r="T52" s="362" t="s">
        <v>260</v>
      </c>
      <c r="U52" s="362" t="s">
        <v>260</v>
      </c>
      <c r="V52" s="362" t="s">
        <v>260</v>
      </c>
      <c r="W52" s="362" t="s">
        <v>260</v>
      </c>
      <c r="X52" s="362" t="s">
        <v>260</v>
      </c>
      <c r="Y52" s="362" t="s">
        <v>260</v>
      </c>
      <c r="Z52" s="361" t="s">
        <v>260</v>
      </c>
      <c r="AA52" s="453" t="s">
        <v>260</v>
      </c>
    </row>
    <row r="53" spans="1:28" ht="12.75" customHeight="1" thickBot="1">
      <c r="A53" s="452" t="s">
        <v>346</v>
      </c>
      <c r="B53" s="292" t="s">
        <v>127</v>
      </c>
      <c r="C53" s="451"/>
      <c r="D53" s="449"/>
      <c r="E53" s="450">
        <f t="shared" si="3"/>
        <v>0</v>
      </c>
      <c r="F53" s="447"/>
      <c r="G53" s="421">
        <f>H53+I53</f>
        <v>0</v>
      </c>
      <c r="H53" s="449"/>
      <c r="I53" s="449"/>
      <c r="J53" s="448"/>
      <c r="K53" s="447"/>
      <c r="L53" s="417">
        <f t="shared" si="1"/>
        <v>0</v>
      </c>
      <c r="M53" s="446" t="s">
        <v>260</v>
      </c>
      <c r="N53" s="445"/>
      <c r="O53" s="444"/>
      <c r="P53" s="446" t="s">
        <v>260</v>
      </c>
      <c r="Q53" s="444" t="s">
        <v>260</v>
      </c>
      <c r="R53" s="446" t="s">
        <v>260</v>
      </c>
      <c r="S53" s="445" t="s">
        <v>260</v>
      </c>
      <c r="T53" s="445" t="s">
        <v>260</v>
      </c>
      <c r="U53" s="445" t="s">
        <v>260</v>
      </c>
      <c r="V53" s="445" t="s">
        <v>260</v>
      </c>
      <c r="W53" s="445" t="s">
        <v>260</v>
      </c>
      <c r="X53" s="445" t="s">
        <v>260</v>
      </c>
      <c r="Y53" s="445" t="s">
        <v>260</v>
      </c>
      <c r="Z53" s="444" t="s">
        <v>260</v>
      </c>
      <c r="AA53" s="443" t="s">
        <v>260</v>
      </c>
      <c r="AB53" s="242" t="s">
        <v>260</v>
      </c>
    </row>
    <row r="54" spans="1:27" ht="13.5" thickBot="1">
      <c r="A54" s="284" t="s">
        <v>345</v>
      </c>
      <c r="B54" s="442" t="s">
        <v>344</v>
      </c>
      <c r="C54" s="441">
        <f aca="true" t="shared" si="4" ref="C54:AA54">SUM(C$14,C$16,C$23,C$29,C$32,C$36,C41,C$42,C$43,C$45,C$51,C$53)</f>
        <v>2</v>
      </c>
      <c r="D54" s="441">
        <f t="shared" si="4"/>
        <v>49</v>
      </c>
      <c r="E54" s="441">
        <f t="shared" si="4"/>
        <v>51</v>
      </c>
      <c r="F54" s="441">
        <f t="shared" si="4"/>
        <v>0</v>
      </c>
      <c r="G54" s="441">
        <f t="shared" si="4"/>
        <v>46</v>
      </c>
      <c r="H54" s="441">
        <f t="shared" si="4"/>
        <v>28</v>
      </c>
      <c r="I54" s="441">
        <f t="shared" si="4"/>
        <v>18</v>
      </c>
      <c r="J54" s="441">
        <f t="shared" si="4"/>
        <v>13</v>
      </c>
      <c r="K54" s="441">
        <f t="shared" si="4"/>
        <v>40</v>
      </c>
      <c r="L54" s="441">
        <f t="shared" si="4"/>
        <v>5</v>
      </c>
      <c r="M54" s="441">
        <f t="shared" si="4"/>
        <v>16</v>
      </c>
      <c r="N54" s="441">
        <f t="shared" si="4"/>
        <v>31</v>
      </c>
      <c r="O54" s="441">
        <f t="shared" si="4"/>
        <v>1</v>
      </c>
      <c r="P54" s="441">
        <f t="shared" si="4"/>
        <v>56</v>
      </c>
      <c r="Q54" s="441">
        <f t="shared" si="4"/>
        <v>9</v>
      </c>
      <c r="R54" s="441">
        <f t="shared" si="4"/>
        <v>47</v>
      </c>
      <c r="S54" s="441">
        <f t="shared" si="4"/>
        <v>3</v>
      </c>
      <c r="T54" s="441">
        <f t="shared" si="4"/>
        <v>25</v>
      </c>
      <c r="U54" s="441">
        <f t="shared" si="4"/>
        <v>17</v>
      </c>
      <c r="V54" s="441">
        <f t="shared" si="4"/>
        <v>8</v>
      </c>
      <c r="W54" s="441">
        <f t="shared" si="4"/>
        <v>3</v>
      </c>
      <c r="X54" s="441">
        <f t="shared" si="4"/>
        <v>1</v>
      </c>
      <c r="Y54" s="441">
        <f t="shared" si="4"/>
        <v>0</v>
      </c>
      <c r="Z54" s="441">
        <f t="shared" si="4"/>
        <v>10</v>
      </c>
      <c r="AA54" s="440">
        <f t="shared" si="4"/>
        <v>15</v>
      </c>
    </row>
    <row r="55" spans="1:28" ht="12.75" customHeight="1">
      <c r="A55" s="439" t="s">
        <v>343</v>
      </c>
      <c r="B55" s="301" t="s">
        <v>125</v>
      </c>
      <c r="C55" s="438" t="s">
        <v>260</v>
      </c>
      <c r="D55" s="435">
        <v>1</v>
      </c>
      <c r="E55" s="437">
        <f aca="true" t="shared" si="5" ref="E55:E60">SUM($C55,$D55)</f>
        <v>1</v>
      </c>
      <c r="F55" s="436"/>
      <c r="G55" s="421">
        <v>1</v>
      </c>
      <c r="H55" s="435"/>
      <c r="I55" s="435">
        <v>1</v>
      </c>
      <c r="J55" s="434"/>
      <c r="K55" s="433">
        <v>1</v>
      </c>
      <c r="L55" s="432">
        <f aca="true" t="shared" si="6" ref="L55:L60">SUM(E55-G55)</f>
        <v>0</v>
      </c>
      <c r="M55" s="431" t="s">
        <v>260</v>
      </c>
      <c r="N55" s="430"/>
      <c r="O55" s="429"/>
      <c r="P55" s="428" t="s">
        <v>22</v>
      </c>
      <c r="Q55" s="426" t="s">
        <v>22</v>
      </c>
      <c r="R55" s="428" t="s">
        <v>22</v>
      </c>
      <c r="S55" s="427" t="s">
        <v>22</v>
      </c>
      <c r="T55" s="427" t="s">
        <v>22</v>
      </c>
      <c r="U55" s="427" t="s">
        <v>22</v>
      </c>
      <c r="V55" s="427" t="s">
        <v>22</v>
      </c>
      <c r="W55" s="427" t="s">
        <v>22</v>
      </c>
      <c r="X55" s="427" t="s">
        <v>22</v>
      </c>
      <c r="Y55" s="427" t="s">
        <v>22</v>
      </c>
      <c r="Z55" s="426" t="s">
        <v>22</v>
      </c>
      <c r="AA55" s="425" t="s">
        <v>22</v>
      </c>
      <c r="AB55" s="242" t="s">
        <v>260</v>
      </c>
    </row>
    <row r="56" spans="1:27" ht="12.75">
      <c r="A56" s="300" t="s">
        <v>342</v>
      </c>
      <c r="B56" s="299" t="s">
        <v>121</v>
      </c>
      <c r="C56" s="424" t="s">
        <v>260</v>
      </c>
      <c r="D56" s="420" t="s">
        <v>260</v>
      </c>
      <c r="E56" s="423">
        <f t="shared" si="5"/>
        <v>0</v>
      </c>
      <c r="F56" s="422"/>
      <c r="G56" s="421">
        <f>H56+I56</f>
        <v>0</v>
      </c>
      <c r="H56" s="420"/>
      <c r="I56" s="420"/>
      <c r="J56" s="419"/>
      <c r="K56" s="418"/>
      <c r="L56" s="417">
        <f t="shared" si="6"/>
        <v>0</v>
      </c>
      <c r="M56" s="363" t="s">
        <v>260</v>
      </c>
      <c r="N56" s="362"/>
      <c r="O56" s="361"/>
      <c r="P56" s="416" t="s">
        <v>22</v>
      </c>
      <c r="Q56" s="414" t="s">
        <v>22</v>
      </c>
      <c r="R56" s="416" t="s">
        <v>22</v>
      </c>
      <c r="S56" s="415" t="s">
        <v>22</v>
      </c>
      <c r="T56" s="415" t="s">
        <v>22</v>
      </c>
      <c r="U56" s="415" t="s">
        <v>22</v>
      </c>
      <c r="V56" s="415" t="s">
        <v>22</v>
      </c>
      <c r="W56" s="415" t="s">
        <v>22</v>
      </c>
      <c r="X56" s="415" t="s">
        <v>22</v>
      </c>
      <c r="Y56" s="415" t="s">
        <v>22</v>
      </c>
      <c r="Z56" s="414" t="s">
        <v>22</v>
      </c>
      <c r="AA56" s="413" t="s">
        <v>22</v>
      </c>
    </row>
    <row r="57" spans="1:27" ht="12.75">
      <c r="A57" s="300" t="s">
        <v>341</v>
      </c>
      <c r="B57" s="299" t="s">
        <v>115</v>
      </c>
      <c r="C57" s="424"/>
      <c r="D57" s="420"/>
      <c r="E57" s="423">
        <f t="shared" si="5"/>
        <v>0</v>
      </c>
      <c r="F57" s="422"/>
      <c r="G57" s="421">
        <f>H57+I57</f>
        <v>0</v>
      </c>
      <c r="H57" s="420"/>
      <c r="I57" s="420"/>
      <c r="J57" s="419"/>
      <c r="K57" s="418"/>
      <c r="L57" s="417">
        <f t="shared" si="6"/>
        <v>0</v>
      </c>
      <c r="M57" s="363" t="s">
        <v>260</v>
      </c>
      <c r="N57" s="362"/>
      <c r="O57" s="361"/>
      <c r="P57" s="416" t="s">
        <v>22</v>
      </c>
      <c r="Q57" s="414" t="s">
        <v>22</v>
      </c>
      <c r="R57" s="416" t="s">
        <v>22</v>
      </c>
      <c r="S57" s="415" t="s">
        <v>22</v>
      </c>
      <c r="T57" s="415" t="s">
        <v>22</v>
      </c>
      <c r="U57" s="415" t="s">
        <v>22</v>
      </c>
      <c r="V57" s="415" t="s">
        <v>22</v>
      </c>
      <c r="W57" s="415" t="s">
        <v>22</v>
      </c>
      <c r="X57" s="415" t="s">
        <v>22</v>
      </c>
      <c r="Y57" s="415" t="s">
        <v>22</v>
      </c>
      <c r="Z57" s="414" t="s">
        <v>22</v>
      </c>
      <c r="AA57" s="413" t="s">
        <v>22</v>
      </c>
    </row>
    <row r="58" spans="1:27" ht="12.75">
      <c r="A58" s="300" t="s">
        <v>340</v>
      </c>
      <c r="B58" s="299" t="s">
        <v>113</v>
      </c>
      <c r="C58" s="424">
        <v>1</v>
      </c>
      <c r="D58" s="420">
        <v>8</v>
      </c>
      <c r="E58" s="423">
        <f t="shared" si="5"/>
        <v>9</v>
      </c>
      <c r="F58" s="422"/>
      <c r="G58" s="421">
        <v>8</v>
      </c>
      <c r="H58" s="420">
        <v>8</v>
      </c>
      <c r="I58" s="420"/>
      <c r="J58" s="419"/>
      <c r="K58" s="418">
        <v>7</v>
      </c>
      <c r="L58" s="417">
        <f t="shared" si="6"/>
        <v>1</v>
      </c>
      <c r="M58" s="363">
        <v>1</v>
      </c>
      <c r="N58" s="362"/>
      <c r="O58" s="361"/>
      <c r="P58" s="416" t="s">
        <v>22</v>
      </c>
      <c r="Q58" s="414" t="s">
        <v>22</v>
      </c>
      <c r="R58" s="416" t="s">
        <v>22</v>
      </c>
      <c r="S58" s="415" t="s">
        <v>22</v>
      </c>
      <c r="T58" s="415" t="s">
        <v>22</v>
      </c>
      <c r="U58" s="415" t="s">
        <v>22</v>
      </c>
      <c r="V58" s="415" t="s">
        <v>22</v>
      </c>
      <c r="W58" s="415" t="s">
        <v>22</v>
      </c>
      <c r="X58" s="415" t="s">
        <v>22</v>
      </c>
      <c r="Y58" s="415" t="s">
        <v>22</v>
      </c>
      <c r="Z58" s="414" t="s">
        <v>22</v>
      </c>
      <c r="AA58" s="413" t="s">
        <v>22</v>
      </c>
    </row>
    <row r="59" spans="1:27" ht="12.75">
      <c r="A59" s="300" t="s">
        <v>186</v>
      </c>
      <c r="B59" s="299" t="s">
        <v>339</v>
      </c>
      <c r="C59" s="424">
        <v>3</v>
      </c>
      <c r="D59" s="420">
        <v>61</v>
      </c>
      <c r="E59" s="423">
        <f t="shared" si="5"/>
        <v>64</v>
      </c>
      <c r="F59" s="422"/>
      <c r="G59" s="421">
        <v>61</v>
      </c>
      <c r="H59" s="420">
        <v>54</v>
      </c>
      <c r="I59" s="420">
        <v>7</v>
      </c>
      <c r="J59" s="419"/>
      <c r="K59" s="418">
        <v>59</v>
      </c>
      <c r="L59" s="417">
        <f t="shared" si="6"/>
        <v>3</v>
      </c>
      <c r="M59" s="363">
        <v>8</v>
      </c>
      <c r="N59" s="362"/>
      <c r="O59" s="361"/>
      <c r="P59" s="416" t="s">
        <v>22</v>
      </c>
      <c r="Q59" s="414" t="s">
        <v>22</v>
      </c>
      <c r="R59" s="416" t="s">
        <v>22</v>
      </c>
      <c r="S59" s="415" t="s">
        <v>22</v>
      </c>
      <c r="T59" s="415" t="s">
        <v>22</v>
      </c>
      <c r="U59" s="415" t="s">
        <v>22</v>
      </c>
      <c r="V59" s="415" t="s">
        <v>22</v>
      </c>
      <c r="W59" s="415" t="s">
        <v>22</v>
      </c>
      <c r="X59" s="415" t="s">
        <v>22</v>
      </c>
      <c r="Y59" s="415" t="s">
        <v>22</v>
      </c>
      <c r="Z59" s="414" t="s">
        <v>22</v>
      </c>
      <c r="AA59" s="413" t="s">
        <v>22</v>
      </c>
    </row>
    <row r="60" spans="1:28" ht="13.5" thickBot="1">
      <c r="A60" s="412" t="s">
        <v>338</v>
      </c>
      <c r="B60" s="411" t="s">
        <v>111</v>
      </c>
      <c r="C60" s="410">
        <v>1</v>
      </c>
      <c r="D60" s="406">
        <v>109</v>
      </c>
      <c r="E60" s="409">
        <f t="shared" si="5"/>
        <v>110</v>
      </c>
      <c r="F60" s="408"/>
      <c r="G60" s="407">
        <v>90</v>
      </c>
      <c r="H60" s="406">
        <v>88</v>
      </c>
      <c r="I60" s="406">
        <v>2</v>
      </c>
      <c r="J60" s="405"/>
      <c r="K60" s="404">
        <v>90</v>
      </c>
      <c r="L60" s="403">
        <f t="shared" si="6"/>
        <v>20</v>
      </c>
      <c r="M60" s="402">
        <v>13</v>
      </c>
      <c r="N60" s="401"/>
      <c r="O60" s="400"/>
      <c r="P60" s="399" t="s">
        <v>22</v>
      </c>
      <c r="Q60" s="397" t="s">
        <v>22</v>
      </c>
      <c r="R60" s="399" t="s">
        <v>22</v>
      </c>
      <c r="S60" s="398" t="s">
        <v>22</v>
      </c>
      <c r="T60" s="398" t="s">
        <v>22</v>
      </c>
      <c r="U60" s="398" t="s">
        <v>22</v>
      </c>
      <c r="V60" s="398" t="s">
        <v>22</v>
      </c>
      <c r="W60" s="398" t="s">
        <v>22</v>
      </c>
      <c r="X60" s="398" t="s">
        <v>22</v>
      </c>
      <c r="Y60" s="398" t="s">
        <v>22</v>
      </c>
      <c r="Z60" s="397" t="s">
        <v>22</v>
      </c>
      <c r="AA60" s="396" t="s">
        <v>22</v>
      </c>
      <c r="AB60" s="242" t="s">
        <v>260</v>
      </c>
    </row>
    <row r="61" spans="1:27" ht="12.75">
      <c r="A61" s="336"/>
      <c r="B61" s="336"/>
      <c r="C61" s="241"/>
      <c r="D61" s="241"/>
      <c r="E61" s="241" t="s">
        <v>337</v>
      </c>
      <c r="F61" s="241"/>
      <c r="G61" s="241" t="s">
        <v>336</v>
      </c>
      <c r="H61" s="241"/>
      <c r="I61" s="241" t="s">
        <v>260</v>
      </c>
      <c r="J61" s="241"/>
      <c r="K61" s="241"/>
      <c r="L61" s="241" t="s">
        <v>335</v>
      </c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  <c r="AA61" s="241"/>
    </row>
    <row r="62" spans="1:27" ht="12.75">
      <c r="A62" s="258" t="s">
        <v>334</v>
      </c>
      <c r="B62" s="395" t="s">
        <v>333</v>
      </c>
      <c r="C62" s="394">
        <v>0</v>
      </c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241"/>
      <c r="X62" s="241"/>
      <c r="Y62" s="241"/>
      <c r="Z62" s="241"/>
      <c r="AA62" s="241"/>
    </row>
    <row r="63" spans="1:27" ht="12.75">
      <c r="A63" s="336"/>
      <c r="B63" s="336"/>
      <c r="C63" s="241"/>
      <c r="D63" s="241"/>
      <c r="E63" s="357"/>
      <c r="F63" s="357"/>
      <c r="G63" s="357"/>
      <c r="H63" s="357"/>
      <c r="I63" s="357"/>
      <c r="J63" s="357"/>
      <c r="K63" s="357"/>
      <c r="L63" s="357"/>
      <c r="M63" s="357"/>
      <c r="N63" s="357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241"/>
      <c r="AA63" s="241"/>
    </row>
    <row r="64" spans="1:27" ht="12.75" customHeight="1">
      <c r="A64" s="393" t="s">
        <v>332</v>
      </c>
      <c r="B64" s="336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Y64" s="241"/>
      <c r="Z64" s="241"/>
      <c r="AA64" s="241"/>
    </row>
    <row r="65" spans="1:27" ht="12.75">
      <c r="A65" s="393"/>
      <c r="B65" s="336"/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241"/>
    </row>
    <row r="66" spans="1:27" ht="12.75">
      <c r="A66" s="392"/>
      <c r="B66" s="258" t="s">
        <v>137</v>
      </c>
      <c r="C66" s="391" t="s">
        <v>156</v>
      </c>
      <c r="D66" s="241"/>
      <c r="E66" s="357"/>
      <c r="F66" s="241"/>
      <c r="G66" s="241"/>
      <c r="H66" s="241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241"/>
      <c r="AA66" s="241"/>
    </row>
    <row r="67" spans="1:27" ht="12.75">
      <c r="A67" s="258" t="s">
        <v>331</v>
      </c>
      <c r="B67" s="258">
        <v>3100</v>
      </c>
      <c r="C67" s="362">
        <v>174</v>
      </c>
      <c r="D67" s="241"/>
      <c r="E67" s="357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  <c r="AA67" s="241"/>
    </row>
    <row r="68" spans="1:27" ht="12.75">
      <c r="A68" s="258" t="s">
        <v>329</v>
      </c>
      <c r="B68" s="258">
        <v>3110</v>
      </c>
      <c r="C68" s="362">
        <v>59</v>
      </c>
      <c r="D68" s="241"/>
      <c r="E68" s="357"/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241"/>
      <c r="U68" s="241"/>
      <c r="V68" s="241"/>
      <c r="W68" s="241"/>
      <c r="X68" s="241"/>
      <c r="Y68" s="241"/>
      <c r="Z68" s="241"/>
      <c r="AA68" s="241"/>
    </row>
    <row r="69" spans="1:27" ht="12.75">
      <c r="A69" s="263" t="s">
        <v>330</v>
      </c>
      <c r="B69" s="258">
        <v>3200</v>
      </c>
      <c r="C69" s="362">
        <v>33</v>
      </c>
      <c r="D69" s="241"/>
      <c r="E69" s="357"/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241"/>
      <c r="AA69" s="241"/>
    </row>
    <row r="70" spans="1:27" ht="12.75">
      <c r="A70" s="258" t="s">
        <v>329</v>
      </c>
      <c r="B70" s="258">
        <v>3210</v>
      </c>
      <c r="C70" s="362">
        <v>18</v>
      </c>
      <c r="D70" s="241"/>
      <c r="E70" s="357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241"/>
      <c r="X70" s="241"/>
      <c r="Y70" s="241"/>
      <c r="Z70" s="241"/>
      <c r="AA70" s="241"/>
    </row>
    <row r="71" spans="1:27" ht="12.75">
      <c r="A71" s="258" t="s">
        <v>328</v>
      </c>
      <c r="B71" s="258">
        <v>3300</v>
      </c>
      <c r="C71" s="362">
        <v>5</v>
      </c>
      <c r="D71" s="241"/>
      <c r="E71" s="357"/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/>
      <c r="X71" s="241"/>
      <c r="Y71" s="241"/>
      <c r="Z71" s="241"/>
      <c r="AA71" s="241"/>
    </row>
    <row r="72" spans="1:27" ht="12.75">
      <c r="A72" s="258" t="s">
        <v>327</v>
      </c>
      <c r="B72" s="258">
        <v>3320</v>
      </c>
      <c r="C72" s="362">
        <v>0</v>
      </c>
      <c r="D72" s="241"/>
      <c r="E72" s="357"/>
      <c r="F72" s="241"/>
      <c r="G72" s="241"/>
      <c r="H72" s="241"/>
      <c r="I72" s="241"/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241"/>
      <c r="Z72" s="241"/>
      <c r="AA72" s="241"/>
    </row>
    <row r="73" spans="1:27" ht="12.75">
      <c r="A73" s="258" t="s">
        <v>326</v>
      </c>
      <c r="B73" s="258">
        <v>3350</v>
      </c>
      <c r="C73" s="362">
        <v>6</v>
      </c>
      <c r="D73" s="241"/>
      <c r="E73" s="357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</row>
    <row r="74" spans="1:27" ht="12.75">
      <c r="A74" s="263" t="s">
        <v>325</v>
      </c>
      <c r="B74" s="258">
        <v>3400</v>
      </c>
      <c r="C74" s="362">
        <v>0</v>
      </c>
      <c r="D74" s="241"/>
      <c r="E74" s="357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241"/>
      <c r="Z74" s="241"/>
      <c r="AA74" s="241"/>
    </row>
    <row r="75" spans="1:27" ht="12.75">
      <c r="A75" s="258" t="s">
        <v>324</v>
      </c>
      <c r="B75" s="258">
        <v>3600</v>
      </c>
      <c r="C75" s="362">
        <v>8</v>
      </c>
      <c r="D75" s="241"/>
      <c r="E75" s="357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241"/>
      <c r="Y75" s="241"/>
      <c r="Z75" s="241"/>
      <c r="AA75" s="241"/>
    </row>
    <row r="76" spans="1:27" ht="12.75">
      <c r="A76" s="258" t="s">
        <v>323</v>
      </c>
      <c r="B76" s="258">
        <v>3800</v>
      </c>
      <c r="C76" s="362">
        <v>8</v>
      </c>
      <c r="D76" s="241"/>
      <c r="E76" s="357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241"/>
      <c r="Z76" s="241"/>
      <c r="AA76" s="241"/>
    </row>
    <row r="77" spans="1:27" ht="12.75">
      <c r="A77" s="280"/>
      <c r="B77" s="280"/>
      <c r="C77" s="390"/>
      <c r="D77" s="241"/>
      <c r="E77" s="357"/>
      <c r="F77" s="241"/>
      <c r="G77" s="241"/>
      <c r="H77" s="241"/>
      <c r="I77" s="241"/>
      <c r="J77" s="241"/>
      <c r="K77" s="241"/>
      <c r="L77" s="241"/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241"/>
      <c r="X77" s="241"/>
      <c r="Y77" s="241"/>
      <c r="Z77" s="241"/>
      <c r="AA77" s="241"/>
    </row>
    <row r="78" spans="1:27" ht="12.75">
      <c r="A78" s="386" t="s">
        <v>254</v>
      </c>
      <c r="B78" s="336"/>
      <c r="C78" s="357"/>
      <c r="D78" s="241"/>
      <c r="E78" s="357"/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241"/>
      <c r="R78" s="241"/>
      <c r="S78" s="241"/>
      <c r="T78" s="241"/>
      <c r="U78" s="241"/>
      <c r="V78" s="241"/>
      <c r="W78" s="241"/>
      <c r="X78" s="241"/>
      <c r="Y78" s="241"/>
      <c r="Z78" s="241"/>
      <c r="AA78" s="241"/>
    </row>
    <row r="79" spans="1:27" ht="12.75">
      <c r="A79" s="386"/>
      <c r="B79" s="336"/>
      <c r="C79" s="357"/>
      <c r="D79" s="241"/>
      <c r="E79" s="357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41"/>
      <c r="S79" s="241"/>
      <c r="T79" s="241"/>
      <c r="U79" s="241"/>
      <c r="V79" s="241"/>
      <c r="W79" s="241"/>
      <c r="X79" s="241"/>
      <c r="Y79" s="241"/>
      <c r="Z79" s="241"/>
      <c r="AA79" s="241"/>
    </row>
    <row r="80" spans="1:27" ht="12.75">
      <c r="A80" s="258"/>
      <c r="B80" s="258" t="s">
        <v>137</v>
      </c>
      <c r="C80" s="262" t="s">
        <v>156</v>
      </c>
      <c r="D80" s="241"/>
      <c r="E80" s="357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41"/>
      <c r="Q80" s="241"/>
      <c r="R80" s="241"/>
      <c r="S80" s="241"/>
      <c r="T80" s="241"/>
      <c r="U80" s="241"/>
      <c r="V80" s="241"/>
      <c r="W80" s="241"/>
      <c r="X80" s="241"/>
      <c r="Y80" s="241"/>
      <c r="Z80" s="241"/>
      <c r="AA80" s="241"/>
    </row>
    <row r="81" spans="1:27" ht="27" customHeight="1">
      <c r="A81" s="389" t="s">
        <v>322</v>
      </c>
      <c r="B81" s="258" t="s">
        <v>260</v>
      </c>
      <c r="C81" s="388"/>
      <c r="D81" s="241"/>
      <c r="E81" s="357"/>
      <c r="F81" s="241"/>
      <c r="G81" s="241"/>
      <c r="H81" s="241"/>
      <c r="I81" s="241"/>
      <c r="J81" s="241"/>
      <c r="K81" s="241"/>
      <c r="L81" s="241"/>
      <c r="M81" s="241"/>
      <c r="N81" s="241"/>
      <c r="O81" s="241"/>
      <c r="P81" s="241"/>
      <c r="Q81" s="241"/>
      <c r="R81" s="241"/>
      <c r="S81" s="241"/>
      <c r="T81" s="241"/>
      <c r="U81" s="241"/>
      <c r="V81" s="241"/>
      <c r="W81" s="241"/>
      <c r="X81" s="241"/>
      <c r="Y81" s="241"/>
      <c r="Z81" s="241"/>
      <c r="AA81" s="241"/>
    </row>
    <row r="82" spans="1:27" ht="12.75">
      <c r="A82" s="258" t="s">
        <v>321</v>
      </c>
      <c r="B82" s="258">
        <v>4100</v>
      </c>
      <c r="C82" s="387">
        <v>1</v>
      </c>
      <c r="D82" s="241"/>
      <c r="E82" s="357"/>
      <c r="F82" s="241"/>
      <c r="G82" s="241"/>
      <c r="H82" s="241"/>
      <c r="I82" s="241"/>
      <c r="J82" s="241"/>
      <c r="K82" s="241"/>
      <c r="L82" s="241"/>
      <c r="M82" s="241"/>
      <c r="N82" s="241"/>
      <c r="O82" s="241"/>
      <c r="P82" s="241"/>
      <c r="Q82" s="241"/>
      <c r="R82" s="241"/>
      <c r="S82" s="241"/>
      <c r="T82" s="241"/>
      <c r="U82" s="241"/>
      <c r="V82" s="241"/>
      <c r="W82" s="241"/>
      <c r="X82" s="241"/>
      <c r="Y82" s="241"/>
      <c r="Z82" s="241"/>
      <c r="AA82" s="241"/>
    </row>
    <row r="83" spans="1:27" ht="12.75">
      <c r="A83" s="258" t="s">
        <v>320</v>
      </c>
      <c r="B83" s="258">
        <v>4200</v>
      </c>
      <c r="C83" s="387">
        <v>0</v>
      </c>
      <c r="D83" s="241"/>
      <c r="E83" s="357"/>
      <c r="F83" s="241"/>
      <c r="G83" s="241"/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241"/>
      <c r="X83" s="241"/>
      <c r="Y83" s="241"/>
      <c r="Z83" s="241"/>
      <c r="AA83" s="241"/>
    </row>
    <row r="84" spans="1:27" ht="12.75">
      <c r="A84" s="258" t="s">
        <v>319</v>
      </c>
      <c r="B84" s="258">
        <v>4300</v>
      </c>
      <c r="C84" s="387">
        <v>0</v>
      </c>
      <c r="D84" s="241"/>
      <c r="E84" s="357"/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41"/>
      <c r="V84" s="241"/>
      <c r="W84" s="241"/>
      <c r="X84" s="241"/>
      <c r="Y84" s="241"/>
      <c r="Z84" s="241"/>
      <c r="AA84" s="241"/>
    </row>
    <row r="85" spans="1:27" ht="12.75">
      <c r="A85" s="258" t="s">
        <v>318</v>
      </c>
      <c r="B85" s="258">
        <v>4400</v>
      </c>
      <c r="C85" s="387">
        <v>0</v>
      </c>
      <c r="D85" s="241"/>
      <c r="E85" s="357"/>
      <c r="F85" s="241"/>
      <c r="G85" s="241"/>
      <c r="H85" s="241"/>
      <c r="I85" s="241"/>
      <c r="J85" s="241"/>
      <c r="K85" s="241"/>
      <c r="L85" s="241"/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  <c r="AA85" s="241"/>
    </row>
    <row r="86" spans="1:27" ht="13.5" customHeight="1">
      <c r="A86" s="740" t="s">
        <v>317</v>
      </c>
      <c r="B86" s="742">
        <v>4500</v>
      </c>
      <c r="C86" s="744">
        <v>3</v>
      </c>
      <c r="D86" s="241"/>
      <c r="E86" s="357"/>
      <c r="F86" s="241"/>
      <c r="G86" s="241"/>
      <c r="H86" s="241"/>
      <c r="I86" s="241"/>
      <c r="J86" s="241"/>
      <c r="K86" s="241"/>
      <c r="L86" s="241"/>
      <c r="M86" s="241"/>
      <c r="N86" s="241"/>
      <c r="O86" s="241"/>
      <c r="P86" s="241"/>
      <c r="Q86" s="241"/>
      <c r="R86" s="241"/>
      <c r="S86" s="241"/>
      <c r="T86" s="241"/>
      <c r="U86" s="241"/>
      <c r="V86" s="241"/>
      <c r="W86" s="241"/>
      <c r="X86" s="241"/>
      <c r="Y86" s="241"/>
      <c r="Z86" s="241"/>
      <c r="AA86" s="241"/>
    </row>
    <row r="87" spans="1:27" ht="12.75">
      <c r="A87" s="741"/>
      <c r="B87" s="743"/>
      <c r="C87" s="745"/>
      <c r="D87" s="241"/>
      <c r="E87" s="357"/>
      <c r="F87" s="241"/>
      <c r="G87" s="241"/>
      <c r="H87" s="241"/>
      <c r="I87" s="241"/>
      <c r="J87" s="241"/>
      <c r="K87" s="241"/>
      <c r="L87" s="241"/>
      <c r="M87" s="241"/>
      <c r="N87" s="241"/>
      <c r="O87" s="241"/>
      <c r="P87" s="241"/>
      <c r="Q87" s="241"/>
      <c r="R87" s="241"/>
      <c r="S87" s="241"/>
      <c r="T87" s="241"/>
      <c r="U87" s="241"/>
      <c r="V87" s="241"/>
      <c r="W87" s="241"/>
      <c r="X87" s="241"/>
      <c r="Y87" s="241"/>
      <c r="Z87" s="241"/>
      <c r="AA87" s="241"/>
    </row>
    <row r="88" spans="1:27" ht="12.75">
      <c r="A88" s="336"/>
      <c r="B88" s="336"/>
      <c r="C88" s="241"/>
      <c r="D88" s="241"/>
      <c r="E88" s="357"/>
      <c r="F88" s="241"/>
      <c r="G88" s="241"/>
      <c r="H88" s="241"/>
      <c r="I88" s="241"/>
      <c r="J88" s="241"/>
      <c r="K88" s="241"/>
      <c r="L88" s="241"/>
      <c r="M88" s="241"/>
      <c r="N88" s="241"/>
      <c r="O88" s="241"/>
      <c r="P88" s="241"/>
      <c r="Q88" s="241"/>
      <c r="R88" s="241"/>
      <c r="S88" s="241"/>
      <c r="T88" s="241"/>
      <c r="U88" s="241"/>
      <c r="V88" s="241"/>
      <c r="W88" s="241"/>
      <c r="X88" s="241"/>
      <c r="Y88" s="241"/>
      <c r="Z88" s="241"/>
      <c r="AA88" s="241"/>
    </row>
    <row r="89" spans="1:27" ht="12.75">
      <c r="A89" s="386" t="s">
        <v>316</v>
      </c>
      <c r="B89" s="336"/>
      <c r="C89" s="241"/>
      <c r="D89" s="241"/>
      <c r="E89" s="357"/>
      <c r="F89" s="241"/>
      <c r="G89" s="241"/>
      <c r="H89" s="241"/>
      <c r="I89" s="241"/>
      <c r="J89" s="241"/>
      <c r="K89" s="241"/>
      <c r="L89" s="241"/>
      <c r="M89" s="241"/>
      <c r="N89" s="241"/>
      <c r="O89" s="241"/>
      <c r="P89" s="241"/>
      <c r="Q89" s="241"/>
      <c r="R89" s="241"/>
      <c r="S89" s="241"/>
      <c r="T89" s="241"/>
      <c r="U89" s="241"/>
      <c r="V89" s="241"/>
      <c r="W89" s="241"/>
      <c r="X89" s="241"/>
      <c r="Y89" s="241"/>
      <c r="Z89" s="241"/>
      <c r="AA89" s="241"/>
    </row>
    <row r="90" spans="1:27" ht="12.75">
      <c r="A90" s="386"/>
      <c r="B90" s="336"/>
      <c r="C90" s="241"/>
      <c r="D90" s="241"/>
      <c r="E90" s="357"/>
      <c r="F90" s="241"/>
      <c r="G90" s="241"/>
      <c r="H90" s="241"/>
      <c r="I90" s="241"/>
      <c r="J90" s="241"/>
      <c r="K90" s="241"/>
      <c r="L90" s="241"/>
      <c r="M90" s="241"/>
      <c r="N90" s="241"/>
      <c r="O90" s="241"/>
      <c r="P90" s="241"/>
      <c r="Q90" s="241"/>
      <c r="R90" s="241"/>
      <c r="S90" s="241"/>
      <c r="T90" s="241"/>
      <c r="U90" s="241"/>
      <c r="V90" s="241"/>
      <c r="W90" s="241"/>
      <c r="X90" s="241"/>
      <c r="Y90" s="241"/>
      <c r="Z90" s="241"/>
      <c r="AA90" s="241"/>
    </row>
    <row r="91" spans="1:27" ht="13.5" customHeight="1">
      <c r="A91" s="258" t="s">
        <v>315</v>
      </c>
      <c r="B91" s="384"/>
      <c r="C91" s="258" t="s">
        <v>314</v>
      </c>
      <c r="D91" s="241"/>
      <c r="E91" s="357"/>
      <c r="F91" s="241"/>
      <c r="G91" s="241"/>
      <c r="H91" s="241"/>
      <c r="I91" s="241"/>
      <c r="J91" s="241"/>
      <c r="K91" s="241"/>
      <c r="L91" s="241"/>
      <c r="M91" s="241"/>
      <c r="N91" s="241"/>
      <c r="O91" s="241"/>
      <c r="P91" s="241"/>
      <c r="Q91" s="241"/>
      <c r="R91" s="241"/>
      <c r="S91" s="241"/>
      <c r="T91" s="241"/>
      <c r="U91" s="241"/>
      <c r="V91" s="241"/>
      <c r="W91" s="241"/>
      <c r="X91" s="241"/>
      <c r="Y91" s="241"/>
      <c r="Z91" s="241"/>
      <c r="AA91" s="241"/>
    </row>
    <row r="92" spans="1:27" ht="13.5" customHeight="1">
      <c r="A92" s="258" t="s">
        <v>313</v>
      </c>
      <c r="B92" s="384"/>
      <c r="C92" s="362">
        <v>2</v>
      </c>
      <c r="D92" s="241"/>
      <c r="E92" s="357"/>
      <c r="F92" s="241"/>
      <c r="G92" s="241"/>
      <c r="H92" s="241"/>
      <c r="I92" s="241"/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</row>
    <row r="93" spans="1:27" ht="13.5" customHeight="1">
      <c r="A93" s="385" t="s">
        <v>312</v>
      </c>
      <c r="B93" s="384"/>
      <c r="C93" s="362">
        <v>0</v>
      </c>
      <c r="D93" s="241"/>
      <c r="E93" s="357"/>
      <c r="F93" s="241"/>
      <c r="G93" s="241"/>
      <c r="H93" s="241"/>
      <c r="I93" s="241"/>
      <c r="J93" s="241"/>
      <c r="K93" s="241"/>
      <c r="L93" s="241"/>
      <c r="M93" s="241"/>
      <c r="N93" s="241"/>
      <c r="O93" s="241"/>
      <c r="P93" s="241"/>
      <c r="Q93" s="241"/>
      <c r="R93" s="241"/>
      <c r="S93" s="241"/>
      <c r="T93" s="241"/>
      <c r="U93" s="241"/>
      <c r="V93" s="241"/>
      <c r="W93" s="241"/>
      <c r="X93" s="241"/>
      <c r="Y93" s="241"/>
      <c r="Z93" s="241"/>
      <c r="AA93" s="241"/>
    </row>
    <row r="94" spans="1:27" ht="15" customHeight="1">
      <c r="A94" s="385" t="s">
        <v>311</v>
      </c>
      <c r="B94" s="384"/>
      <c r="C94" s="362">
        <v>0</v>
      </c>
      <c r="D94" s="241"/>
      <c r="E94" s="357"/>
      <c r="F94" s="241"/>
      <c r="G94" s="241"/>
      <c r="H94" s="241"/>
      <c r="J94" s="240"/>
      <c r="K94" s="240"/>
      <c r="L94" s="240"/>
      <c r="M94" s="617" t="s">
        <v>83</v>
      </c>
      <c r="N94" s="617"/>
      <c r="O94" s="617"/>
      <c r="P94" s="617"/>
      <c r="Q94" s="617"/>
      <c r="R94" s="617"/>
      <c r="S94" s="617"/>
      <c r="T94" s="617"/>
      <c r="U94" s="241"/>
      <c r="V94" s="241"/>
      <c r="W94" s="241"/>
      <c r="X94" s="241"/>
      <c r="Y94" s="241"/>
      <c r="Z94" s="241"/>
      <c r="AA94" s="241"/>
    </row>
    <row r="95" spans="1:27" ht="13.5" customHeight="1">
      <c r="A95" s="385" t="s">
        <v>310</v>
      </c>
      <c r="B95" s="384"/>
      <c r="C95" s="362">
        <v>8</v>
      </c>
      <c r="D95" s="241"/>
      <c r="E95" s="357"/>
      <c r="F95" s="241"/>
      <c r="G95" s="241"/>
      <c r="H95" s="241"/>
      <c r="I95" s="241"/>
      <c r="J95" s="241"/>
      <c r="K95" s="241"/>
      <c r="L95" s="241"/>
      <c r="M95" s="241"/>
      <c r="N95" s="241"/>
      <c r="O95" s="241"/>
      <c r="P95" s="241"/>
      <c r="Q95" s="241"/>
      <c r="R95" s="241"/>
      <c r="S95" s="241"/>
      <c r="T95" s="241"/>
      <c r="U95" s="241"/>
      <c r="V95" s="241"/>
      <c r="W95" s="241"/>
      <c r="X95" s="241"/>
      <c r="Y95" s="241"/>
      <c r="Z95" s="241"/>
      <c r="AA95" s="241"/>
    </row>
    <row r="96" spans="1:27" ht="12.75">
      <c r="A96" s="241"/>
      <c r="B96" s="241"/>
      <c r="C96" s="241"/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1"/>
      <c r="P96" s="241"/>
      <c r="Q96" s="241"/>
      <c r="R96" s="241"/>
      <c r="S96" s="241"/>
      <c r="T96" s="241"/>
      <c r="U96" s="241"/>
      <c r="V96" s="241"/>
      <c r="W96" s="241"/>
      <c r="X96" s="241"/>
      <c r="Y96" s="241"/>
      <c r="Z96" s="241"/>
      <c r="AA96" s="241"/>
    </row>
    <row r="97" spans="1:27" ht="18" customHeight="1">
      <c r="A97" s="250" t="s">
        <v>309</v>
      </c>
      <c r="B97" s="250" t="s">
        <v>308</v>
      </c>
      <c r="C97" s="249" t="s">
        <v>307</v>
      </c>
      <c r="D97" s="249"/>
      <c r="E97" s="248"/>
      <c r="F97" s="248"/>
      <c r="G97" s="248"/>
      <c r="H97" s="253" t="s">
        <v>306</v>
      </c>
      <c r="I97" s="252"/>
      <c r="J97" s="252"/>
      <c r="K97" s="252"/>
      <c r="L97" s="252" t="s">
        <v>305</v>
      </c>
      <c r="M97" s="383"/>
      <c r="N97" s="383"/>
      <c r="O97" s="246"/>
      <c r="P97" s="246"/>
      <c r="Q97" s="246"/>
      <c r="R97" s="382"/>
      <c r="S97" s="382"/>
      <c r="T97" s="382"/>
      <c r="U97" s="382"/>
      <c r="V97" s="246"/>
      <c r="W97" s="246"/>
      <c r="X97" s="246"/>
      <c r="Y97" s="246"/>
      <c r="Z97" s="246"/>
      <c r="AA97" s="246"/>
    </row>
    <row r="98" spans="1:27" ht="18" customHeight="1">
      <c r="A98" s="251"/>
      <c r="B98" s="250"/>
      <c r="C98" s="249"/>
      <c r="D98" s="249"/>
      <c r="E98" s="248"/>
      <c r="F98" s="248"/>
      <c r="G98" s="248"/>
      <c r="H98" s="247"/>
      <c r="I98" s="247"/>
      <c r="J98" s="247"/>
      <c r="K98" s="247"/>
      <c r="L98" s="247"/>
      <c r="M98" s="246"/>
      <c r="N98" s="246"/>
      <c r="O98" s="246"/>
      <c r="P98" s="246"/>
      <c r="Q98" s="246"/>
      <c r="R98" s="381"/>
      <c r="S98" s="381"/>
      <c r="T98" s="381"/>
      <c r="U98" s="381"/>
      <c r="V98" s="246"/>
      <c r="W98" s="246"/>
      <c r="X98" s="246"/>
      <c r="Y98" s="246"/>
      <c r="Z98" s="246"/>
      <c r="AA98" s="246"/>
    </row>
    <row r="99" spans="1:14" ht="15.75">
      <c r="A99" s="380" t="s">
        <v>304</v>
      </c>
      <c r="B99" s="66" t="s">
        <v>303</v>
      </c>
      <c r="C99" s="66" t="s">
        <v>238</v>
      </c>
      <c r="D99" s="66"/>
      <c r="E99" s="66"/>
      <c r="H99" s="66" t="s">
        <v>302</v>
      </c>
      <c r="M99" s="379" t="s">
        <v>301</v>
      </c>
      <c r="N99" s="379"/>
    </row>
  </sheetData>
  <sheetProtection/>
  <mergeCells count="39">
    <mergeCell ref="M94:T94"/>
    <mergeCell ref="M1:P1"/>
    <mergeCell ref="P3:AA3"/>
    <mergeCell ref="AA4:AA12"/>
    <mergeCell ref="W5:W12"/>
    <mergeCell ref="Z5:Z12"/>
    <mergeCell ref="U7:U12"/>
    <mergeCell ref="X5:X12"/>
    <mergeCell ref="T5:U5"/>
    <mergeCell ref="V5:V12"/>
    <mergeCell ref="Q5:Q12"/>
    <mergeCell ref="A86:A87"/>
    <mergeCell ref="B86:B87"/>
    <mergeCell ref="C86:C87"/>
    <mergeCell ref="L4:L12"/>
    <mergeCell ref="M4:M12"/>
    <mergeCell ref="I6:I12"/>
    <mergeCell ref="G4:K4"/>
    <mergeCell ref="H5:K5"/>
    <mergeCell ref="J7:J12"/>
    <mergeCell ref="Y5:Y12"/>
    <mergeCell ref="A3:A12"/>
    <mergeCell ref="R5:R12"/>
    <mergeCell ref="R4:Z4"/>
    <mergeCell ref="O5:O12"/>
    <mergeCell ref="S6:S12"/>
    <mergeCell ref="T6:T12"/>
    <mergeCell ref="G5:G12"/>
    <mergeCell ref="H6:H12"/>
    <mergeCell ref="N4:N12"/>
    <mergeCell ref="A1:I1"/>
    <mergeCell ref="C3:O3"/>
    <mergeCell ref="P4:P12"/>
    <mergeCell ref="C4:C12"/>
    <mergeCell ref="D4:D12"/>
    <mergeCell ref="F5:F12"/>
    <mergeCell ref="B3:B12"/>
    <mergeCell ref="E4:E12"/>
    <mergeCell ref="K6:K12"/>
  </mergeCells>
  <conditionalFormatting sqref="C67 C69">
    <cfRule type="cellIs" priority="1" dxfId="0" operator="lessThan" stopIfTrue="1">
      <formula>$C68</formula>
    </cfRule>
  </conditionalFormatting>
  <dataValidations count="8">
    <dataValidation type="custom" allowBlank="1" showInputMessage="1" showErrorMessage="1" errorTitle="Грешка" error="Главата не е по-голямо или равно на В това число!" sqref="E31:F31">
      <formula1>E$29&gt;=E$30+E$31</formula1>
    </dataValidation>
    <dataValidation allowBlank="1" showInputMessage="1" showErrorMessage="1" errorTitle="Грешка" error="Главата не е по-голямо или равно на В това число!" sqref="M22:P22 S22:T22 W22 Y22 M28:P28 S28:T28 W28 Y28 P31 P15 S31:T31 S15:T15 V15:Y15 P35 T35 W35:Y35 V31:Y31 M43:AA44"/>
    <dataValidation type="custom" allowBlank="1" showInputMessage="1" showErrorMessage="1" errorTitle="Грешка" error="Главата не е по-голямо или равно на В това число!" sqref="V52:Y52 S52:T52 M52:P52 E52:F52">
      <formula1>V$51&gt;=V$52</formula1>
    </dataValidation>
    <dataValidation type="custom" allowBlank="1" showInputMessage="1" showErrorMessage="1" errorTitle="Грешка" error="Главата не е по-голямо или равно на В това число!" sqref="E43:F44">
      <formula1>E$42&gt;=#REF!</formula1>
    </dataValidation>
    <dataValidation type="custom" allowBlank="1" showInputMessage="1" showErrorMessage="1" errorTitle="Грешка" error="Главата не е по-голямо или равно на В това число!" sqref="E35:F35">
      <formula1>E$32&gt;=E$33+E$34+E$35</formula1>
    </dataValidation>
    <dataValidation type="custom" allowBlank="1" showInputMessage="1" showErrorMessage="1" errorTitle="Грешка" error="Главата не е по-голямо или равно на В това число!" sqref="E28:F28">
      <formula1>E$23&gt;=E$24+E$25+E$26+E$27+E$28</formula1>
    </dataValidation>
    <dataValidation type="custom" allowBlank="1" showInputMessage="1" showErrorMessage="1" errorTitle="Грешка" error="Главата не е по-голямо или равно на В това число!" sqref="E22:F22">
      <formula1>E$16&gt;=E$17+E$18+E$19+E$20+E$22</formula1>
    </dataValidation>
    <dataValidation type="custom" allowBlank="1" showInputMessage="1" showErrorMessage="1" errorTitle="Грешка" error="Главата не е по-голямо или равно на В това число!" sqref="M15:O15 E15:F15">
      <formula1>M$14&gt;=M$15</formula1>
    </dataValidation>
  </dataValidations>
  <printOptions horizontalCentered="1" verticalCentered="1"/>
  <pageMargins left="0.75" right="0.75" top="0" bottom="0" header="0" footer="0"/>
  <pageSetup horizontalDpi="600" verticalDpi="600" orientation="landscape" paperSize="9" scale="70" r:id="rId1"/>
  <rowBreaks count="1" manualBreakCount="1">
    <brk id="60" max="2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X44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22.7109375" style="0" customWidth="1"/>
    <col min="2" max="2" width="5.140625" style="0" customWidth="1"/>
    <col min="3" max="3" width="6.140625" style="0" customWidth="1"/>
    <col min="4" max="4" width="8.57421875" style="0" customWidth="1"/>
    <col min="5" max="6" width="4.7109375" style="0" customWidth="1"/>
    <col min="7" max="7" width="7.140625" style="0" customWidth="1"/>
    <col min="8" max="8" width="6.57421875" style="0" customWidth="1"/>
    <col min="9" max="9" width="6.28125" style="0" customWidth="1"/>
    <col min="10" max="10" width="8.28125" style="0" customWidth="1"/>
    <col min="11" max="12" width="5.28125" style="0" customWidth="1"/>
    <col min="13" max="13" width="5.00390625" style="0" customWidth="1"/>
    <col min="14" max="14" width="6.140625" style="0" customWidth="1"/>
    <col min="15" max="15" width="5.28125" style="0" customWidth="1"/>
    <col min="16" max="16" width="6.8515625" style="0" customWidth="1"/>
    <col min="17" max="17" width="6.00390625" style="0" customWidth="1"/>
    <col min="18" max="18" width="5.57421875" style="0" customWidth="1"/>
    <col min="19" max="19" width="9.00390625" style="0" customWidth="1"/>
    <col min="20" max="20" width="7.00390625" style="0" customWidth="1"/>
    <col min="21" max="21" width="5.140625" style="0" customWidth="1"/>
    <col min="22" max="22" width="4.57421875" style="0" customWidth="1"/>
    <col min="23" max="23" width="3.7109375" style="0" customWidth="1"/>
    <col min="24" max="24" width="6.421875" style="0" customWidth="1"/>
  </cols>
  <sheetData>
    <row r="1" ht="12.75" customHeight="1"/>
    <row r="2" spans="1:24" ht="15.75">
      <c r="A2" s="659" t="s">
        <v>490</v>
      </c>
      <c r="B2" s="659"/>
      <c r="C2" s="659"/>
      <c r="D2" s="659"/>
      <c r="E2" s="659"/>
      <c r="F2" s="659"/>
      <c r="G2" s="659"/>
      <c r="H2" s="659"/>
      <c r="I2" s="659"/>
      <c r="J2" s="522" t="s">
        <v>238</v>
      </c>
      <c r="K2" s="338" t="s">
        <v>299</v>
      </c>
      <c r="L2" s="521">
        <v>12</v>
      </c>
      <c r="M2" s="660" t="s">
        <v>446</v>
      </c>
      <c r="N2" s="660"/>
      <c r="O2" s="660"/>
      <c r="P2" s="660"/>
      <c r="Q2" s="335"/>
      <c r="R2" s="335"/>
      <c r="S2" s="335"/>
      <c r="T2" s="335"/>
      <c r="U2" s="335"/>
      <c r="V2" s="335"/>
      <c r="W2" s="335"/>
      <c r="X2" s="335"/>
    </row>
    <row r="3" spans="1:24" ht="13.5" thickBot="1">
      <c r="A3" s="335"/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35"/>
      <c r="T3" s="335"/>
      <c r="U3" s="335"/>
      <c r="V3" s="335"/>
      <c r="W3" s="335"/>
      <c r="X3" s="335"/>
    </row>
    <row r="4" spans="1:24" ht="12.75">
      <c r="A4" s="696" t="s">
        <v>489</v>
      </c>
      <c r="B4" s="766" t="s">
        <v>235</v>
      </c>
      <c r="C4" s="680" t="s">
        <v>296</v>
      </c>
      <c r="D4" s="768" t="s">
        <v>295</v>
      </c>
      <c r="E4" s="783" t="s">
        <v>225</v>
      </c>
      <c r="F4" s="783"/>
      <c r="G4" s="684" t="s">
        <v>488</v>
      </c>
      <c r="H4" s="696" t="s">
        <v>487</v>
      </c>
      <c r="I4" s="687"/>
      <c r="J4" s="687"/>
      <c r="K4" s="687"/>
      <c r="L4" s="687"/>
      <c r="M4" s="687"/>
      <c r="N4" s="687"/>
      <c r="O4" s="687"/>
      <c r="P4" s="687"/>
      <c r="Q4" s="687"/>
      <c r="R4" s="687"/>
      <c r="S4" s="688"/>
      <c r="T4" s="770" t="s">
        <v>292</v>
      </c>
      <c r="U4" s="696" t="s">
        <v>486</v>
      </c>
      <c r="V4" s="687"/>
      <c r="W4" s="687"/>
      <c r="X4" s="688"/>
    </row>
    <row r="5" spans="1:24" ht="12.75">
      <c r="A5" s="765"/>
      <c r="B5" s="767"/>
      <c r="C5" s="681"/>
      <c r="D5" s="769"/>
      <c r="E5" s="689" t="s">
        <v>485</v>
      </c>
      <c r="F5" s="689" t="s">
        <v>484</v>
      </c>
      <c r="G5" s="685"/>
      <c r="H5" s="764" t="s">
        <v>483</v>
      </c>
      <c r="I5" s="698" t="s">
        <v>225</v>
      </c>
      <c r="J5" s="698"/>
      <c r="K5" s="698"/>
      <c r="L5" s="698"/>
      <c r="M5" s="698"/>
      <c r="N5" s="698"/>
      <c r="O5" s="698"/>
      <c r="P5" s="698"/>
      <c r="Q5" s="698"/>
      <c r="R5" s="698"/>
      <c r="S5" s="699"/>
      <c r="T5" s="771"/>
      <c r="U5" s="765"/>
      <c r="V5" s="772"/>
      <c r="W5" s="772"/>
      <c r="X5" s="773"/>
    </row>
    <row r="6" spans="1:24" ht="37.5" customHeight="1">
      <c r="A6" s="765"/>
      <c r="B6" s="767"/>
      <c r="C6" s="681"/>
      <c r="D6" s="769"/>
      <c r="E6" s="689"/>
      <c r="F6" s="689"/>
      <c r="G6" s="685"/>
      <c r="H6" s="764"/>
      <c r="I6" s="689" t="s">
        <v>482</v>
      </c>
      <c r="J6" s="698" t="s">
        <v>481</v>
      </c>
      <c r="K6" s="698"/>
      <c r="L6" s="698"/>
      <c r="M6" s="698"/>
      <c r="N6" s="698"/>
      <c r="O6" s="698"/>
      <c r="P6" s="689" t="s">
        <v>480</v>
      </c>
      <c r="Q6" s="698" t="s">
        <v>479</v>
      </c>
      <c r="R6" s="698"/>
      <c r="S6" s="690" t="s">
        <v>478</v>
      </c>
      <c r="T6" s="771"/>
      <c r="U6" s="681" t="s">
        <v>477</v>
      </c>
      <c r="V6" s="689" t="s">
        <v>284</v>
      </c>
      <c r="W6" s="689" t="s">
        <v>476</v>
      </c>
      <c r="X6" s="690" t="s">
        <v>475</v>
      </c>
    </row>
    <row r="7" spans="1:24" ht="12.75">
      <c r="A7" s="765"/>
      <c r="B7" s="767"/>
      <c r="C7" s="681"/>
      <c r="D7" s="769"/>
      <c r="E7" s="689"/>
      <c r="F7" s="689"/>
      <c r="G7" s="685"/>
      <c r="H7" s="764"/>
      <c r="I7" s="689"/>
      <c r="J7" s="689" t="s">
        <v>474</v>
      </c>
      <c r="K7" s="689" t="s">
        <v>473</v>
      </c>
      <c r="L7" s="689" t="s">
        <v>472</v>
      </c>
      <c r="M7" s="689" t="s">
        <v>471</v>
      </c>
      <c r="N7" s="689" t="s">
        <v>470</v>
      </c>
      <c r="O7" s="689" t="s">
        <v>469</v>
      </c>
      <c r="P7" s="689"/>
      <c r="Q7" s="689" t="s">
        <v>468</v>
      </c>
      <c r="R7" s="689" t="s">
        <v>467</v>
      </c>
      <c r="S7" s="690"/>
      <c r="T7" s="771"/>
      <c r="U7" s="681"/>
      <c r="V7" s="689"/>
      <c r="W7" s="689"/>
      <c r="X7" s="690"/>
    </row>
    <row r="8" spans="1:24" ht="12.75">
      <c r="A8" s="765"/>
      <c r="B8" s="767"/>
      <c r="C8" s="681"/>
      <c r="D8" s="769"/>
      <c r="E8" s="689"/>
      <c r="F8" s="689"/>
      <c r="G8" s="685"/>
      <c r="H8" s="764"/>
      <c r="I8" s="689"/>
      <c r="J8" s="689"/>
      <c r="K8" s="689"/>
      <c r="L8" s="689"/>
      <c r="M8" s="689"/>
      <c r="N8" s="689"/>
      <c r="O8" s="689"/>
      <c r="P8" s="689"/>
      <c r="Q8" s="689"/>
      <c r="R8" s="689"/>
      <c r="S8" s="690"/>
      <c r="T8" s="771"/>
      <c r="U8" s="681"/>
      <c r="V8" s="689"/>
      <c r="W8" s="689"/>
      <c r="X8" s="690"/>
    </row>
    <row r="9" spans="1:24" ht="45" customHeight="1">
      <c r="A9" s="765"/>
      <c r="B9" s="767"/>
      <c r="C9" s="681"/>
      <c r="D9" s="769"/>
      <c r="E9" s="689"/>
      <c r="F9" s="689"/>
      <c r="G9" s="685"/>
      <c r="H9" s="764"/>
      <c r="I9" s="689"/>
      <c r="J9" s="689"/>
      <c r="K9" s="689"/>
      <c r="L9" s="689"/>
      <c r="M9" s="689"/>
      <c r="N9" s="689"/>
      <c r="O9" s="689"/>
      <c r="P9" s="689"/>
      <c r="Q9" s="689"/>
      <c r="R9" s="689"/>
      <c r="S9" s="690"/>
      <c r="T9" s="771"/>
      <c r="U9" s="681"/>
      <c r="V9" s="689"/>
      <c r="W9" s="689"/>
      <c r="X9" s="690"/>
    </row>
    <row r="10" spans="1:24" ht="12.75">
      <c r="A10" s="765"/>
      <c r="B10" s="767"/>
      <c r="C10" s="681"/>
      <c r="D10" s="769"/>
      <c r="E10" s="689"/>
      <c r="F10" s="689"/>
      <c r="G10" s="685"/>
      <c r="H10" s="764"/>
      <c r="I10" s="689"/>
      <c r="J10" s="689"/>
      <c r="K10" s="689"/>
      <c r="L10" s="689"/>
      <c r="M10" s="689"/>
      <c r="N10" s="689"/>
      <c r="O10" s="689"/>
      <c r="P10" s="689"/>
      <c r="Q10" s="689"/>
      <c r="R10" s="689"/>
      <c r="S10" s="690"/>
      <c r="T10" s="771"/>
      <c r="U10" s="681"/>
      <c r="V10" s="689"/>
      <c r="W10" s="689"/>
      <c r="X10" s="690"/>
    </row>
    <row r="11" spans="1:24" ht="12.75">
      <c r="A11" s="765"/>
      <c r="B11" s="767"/>
      <c r="C11" s="681"/>
      <c r="D11" s="769"/>
      <c r="E11" s="689"/>
      <c r="F11" s="689"/>
      <c r="G11" s="685"/>
      <c r="H11" s="764"/>
      <c r="I11" s="689"/>
      <c r="J11" s="689"/>
      <c r="K11" s="689"/>
      <c r="L11" s="689"/>
      <c r="M11" s="689"/>
      <c r="N11" s="689"/>
      <c r="O11" s="689"/>
      <c r="P11" s="689"/>
      <c r="Q11" s="689"/>
      <c r="R11" s="689"/>
      <c r="S11" s="690"/>
      <c r="T11" s="771"/>
      <c r="U11" s="681"/>
      <c r="V11" s="689"/>
      <c r="W11" s="689"/>
      <c r="X11" s="690"/>
    </row>
    <row r="12" spans="1:24" ht="12.75">
      <c r="A12" s="765"/>
      <c r="B12" s="767"/>
      <c r="C12" s="681"/>
      <c r="D12" s="769"/>
      <c r="E12" s="689"/>
      <c r="F12" s="689"/>
      <c r="G12" s="685"/>
      <c r="H12" s="764"/>
      <c r="I12" s="689"/>
      <c r="J12" s="689"/>
      <c r="K12" s="689"/>
      <c r="L12" s="689"/>
      <c r="M12" s="689"/>
      <c r="N12" s="689"/>
      <c r="O12" s="689"/>
      <c r="P12" s="689"/>
      <c r="Q12" s="689"/>
      <c r="R12" s="689"/>
      <c r="S12" s="690"/>
      <c r="T12" s="771"/>
      <c r="U12" s="681"/>
      <c r="V12" s="689"/>
      <c r="W12" s="689"/>
      <c r="X12" s="690"/>
    </row>
    <row r="13" spans="1:24" ht="12.75">
      <c r="A13" s="519" t="s">
        <v>81</v>
      </c>
      <c r="B13" s="518" t="s">
        <v>82</v>
      </c>
      <c r="C13" s="519">
        <v>1</v>
      </c>
      <c r="D13" s="346">
        <v>2</v>
      </c>
      <c r="E13" s="346">
        <v>3</v>
      </c>
      <c r="F13" s="346">
        <v>4</v>
      </c>
      <c r="G13" s="518">
        <v>5</v>
      </c>
      <c r="H13" s="519">
        <v>6</v>
      </c>
      <c r="I13" s="346">
        <v>7</v>
      </c>
      <c r="J13" s="346">
        <v>8</v>
      </c>
      <c r="K13" s="346">
        <v>9</v>
      </c>
      <c r="L13" s="346">
        <v>10</v>
      </c>
      <c r="M13" s="346">
        <v>11</v>
      </c>
      <c r="N13" s="346">
        <v>12</v>
      </c>
      <c r="O13" s="346">
        <v>13</v>
      </c>
      <c r="P13" s="346">
        <v>14</v>
      </c>
      <c r="Q13" s="346">
        <v>15</v>
      </c>
      <c r="R13" s="346">
        <v>16</v>
      </c>
      <c r="S13" s="518">
        <v>17</v>
      </c>
      <c r="T13" s="520">
        <v>18</v>
      </c>
      <c r="U13" s="519">
        <v>19</v>
      </c>
      <c r="V13" s="346">
        <v>20</v>
      </c>
      <c r="W13" s="346">
        <v>21</v>
      </c>
      <c r="X13" s="518">
        <v>22</v>
      </c>
    </row>
    <row r="14" spans="1:24" ht="12.75">
      <c r="A14" s="517" t="s">
        <v>466</v>
      </c>
      <c r="B14" s="516" t="s">
        <v>274</v>
      </c>
      <c r="C14" s="465">
        <v>2</v>
      </c>
      <c r="D14" s="464">
        <v>8</v>
      </c>
      <c r="E14" s="464">
        <v>5</v>
      </c>
      <c r="F14" s="464">
        <v>3</v>
      </c>
      <c r="G14" s="367">
        <f aca="true" t="shared" si="0" ref="G14:G23">C14+D14</f>
        <v>10</v>
      </c>
      <c r="H14" s="513">
        <v>8</v>
      </c>
      <c r="I14" s="464">
        <v>5</v>
      </c>
      <c r="J14" s="464"/>
      <c r="K14" s="464"/>
      <c r="L14" s="464"/>
      <c r="M14" s="464"/>
      <c r="N14" s="464"/>
      <c r="O14" s="464">
        <v>1</v>
      </c>
      <c r="P14" s="464"/>
      <c r="Q14" s="464">
        <v>1</v>
      </c>
      <c r="R14" s="464">
        <v>1</v>
      </c>
      <c r="S14" s="463"/>
      <c r="T14" s="511">
        <f aca="true" t="shared" si="1" ref="T14:T23">G14-H14</f>
        <v>2</v>
      </c>
      <c r="U14" s="465"/>
      <c r="V14" s="464">
        <v>2</v>
      </c>
      <c r="W14" s="464">
        <v>2</v>
      </c>
      <c r="X14" s="367">
        <f aca="true" t="shared" si="2" ref="X14:X23">U14+V14-W14</f>
        <v>0</v>
      </c>
    </row>
    <row r="15" spans="1:24" ht="12.75">
      <c r="A15" s="517" t="s">
        <v>465</v>
      </c>
      <c r="B15" s="516" t="s">
        <v>272</v>
      </c>
      <c r="C15" s="465">
        <v>10</v>
      </c>
      <c r="D15" s="464">
        <v>60</v>
      </c>
      <c r="E15" s="464">
        <v>40</v>
      </c>
      <c r="F15" s="464">
        <v>20</v>
      </c>
      <c r="G15" s="367">
        <f t="shared" si="0"/>
        <v>70</v>
      </c>
      <c r="H15" s="513">
        <v>66</v>
      </c>
      <c r="I15" s="464">
        <v>41</v>
      </c>
      <c r="J15" s="464"/>
      <c r="K15" s="464"/>
      <c r="L15" s="464">
        <v>2</v>
      </c>
      <c r="M15" s="464"/>
      <c r="N15" s="464">
        <v>10</v>
      </c>
      <c r="O15" s="464">
        <v>1</v>
      </c>
      <c r="P15" s="464"/>
      <c r="Q15" s="464">
        <v>3</v>
      </c>
      <c r="R15" s="464">
        <v>5</v>
      </c>
      <c r="S15" s="463">
        <v>4</v>
      </c>
      <c r="T15" s="511">
        <f t="shared" si="1"/>
        <v>4</v>
      </c>
      <c r="U15" s="465">
        <v>1</v>
      </c>
      <c r="V15" s="464">
        <v>33</v>
      </c>
      <c r="W15" s="464">
        <v>32</v>
      </c>
      <c r="X15" s="367">
        <f t="shared" si="2"/>
        <v>2</v>
      </c>
    </row>
    <row r="16" spans="1:24" ht="12.75">
      <c r="A16" s="517" t="s">
        <v>464</v>
      </c>
      <c r="B16" s="516" t="s">
        <v>270</v>
      </c>
      <c r="C16" s="465">
        <v>2</v>
      </c>
      <c r="D16" s="464">
        <v>18</v>
      </c>
      <c r="E16" s="464">
        <v>14</v>
      </c>
      <c r="F16" s="464">
        <v>4</v>
      </c>
      <c r="G16" s="367">
        <f t="shared" si="0"/>
        <v>20</v>
      </c>
      <c r="H16" s="513">
        <v>18</v>
      </c>
      <c r="I16" s="464">
        <v>9</v>
      </c>
      <c r="J16" s="464"/>
      <c r="K16" s="464"/>
      <c r="L16" s="464"/>
      <c r="M16" s="464">
        <v>1</v>
      </c>
      <c r="N16" s="464">
        <v>1</v>
      </c>
      <c r="O16" s="464"/>
      <c r="P16" s="464"/>
      <c r="Q16" s="464">
        <v>1</v>
      </c>
      <c r="R16" s="464">
        <v>3</v>
      </c>
      <c r="S16" s="463">
        <v>3</v>
      </c>
      <c r="T16" s="511">
        <f t="shared" si="1"/>
        <v>2</v>
      </c>
      <c r="U16" s="465"/>
      <c r="V16" s="464">
        <v>1</v>
      </c>
      <c r="W16" s="464">
        <v>1</v>
      </c>
      <c r="X16" s="367">
        <f t="shared" si="2"/>
        <v>0</v>
      </c>
    </row>
    <row r="17" spans="1:24" ht="12.75">
      <c r="A17" s="517"/>
      <c r="B17" s="516" t="s">
        <v>268</v>
      </c>
      <c r="C17" s="465"/>
      <c r="D17" s="464"/>
      <c r="E17" s="464"/>
      <c r="F17" s="464"/>
      <c r="G17" s="367">
        <f t="shared" si="0"/>
        <v>0</v>
      </c>
      <c r="H17" s="513">
        <f aca="true" t="shared" si="3" ref="H17:H23">I17+J17+K17+L17+M17+N17+O17+P17+Q17+R17+S17</f>
        <v>0</v>
      </c>
      <c r="I17" s="464"/>
      <c r="J17" s="464"/>
      <c r="K17" s="464"/>
      <c r="L17" s="464"/>
      <c r="M17" s="464"/>
      <c r="N17" s="464"/>
      <c r="O17" s="464"/>
      <c r="P17" s="464"/>
      <c r="Q17" s="464"/>
      <c r="R17" s="464"/>
      <c r="S17" s="463"/>
      <c r="T17" s="511">
        <f t="shared" si="1"/>
        <v>0</v>
      </c>
      <c r="U17" s="465"/>
      <c r="V17" s="464"/>
      <c r="W17" s="464"/>
      <c r="X17" s="367">
        <f t="shared" si="2"/>
        <v>0</v>
      </c>
    </row>
    <row r="18" spans="1:24" ht="12.75">
      <c r="A18" s="517"/>
      <c r="B18" s="516" t="s">
        <v>266</v>
      </c>
      <c r="C18" s="465"/>
      <c r="D18" s="464"/>
      <c r="E18" s="464"/>
      <c r="F18" s="464"/>
      <c r="G18" s="367">
        <f t="shared" si="0"/>
        <v>0</v>
      </c>
      <c r="H18" s="513">
        <f t="shared" si="3"/>
        <v>0</v>
      </c>
      <c r="I18" s="464"/>
      <c r="J18" s="464"/>
      <c r="K18" s="464"/>
      <c r="L18" s="464"/>
      <c r="M18" s="464"/>
      <c r="N18" s="464"/>
      <c r="O18" s="464"/>
      <c r="P18" s="464"/>
      <c r="Q18" s="464"/>
      <c r="R18" s="464"/>
      <c r="S18" s="463"/>
      <c r="T18" s="511">
        <f t="shared" si="1"/>
        <v>0</v>
      </c>
      <c r="U18" s="465"/>
      <c r="V18" s="464"/>
      <c r="W18" s="464"/>
      <c r="X18" s="367">
        <f t="shared" si="2"/>
        <v>0</v>
      </c>
    </row>
    <row r="19" spans="1:24" ht="12.75">
      <c r="A19" s="517"/>
      <c r="B19" s="516" t="s">
        <v>265</v>
      </c>
      <c r="C19" s="465"/>
      <c r="D19" s="464"/>
      <c r="E19" s="464"/>
      <c r="F19" s="464"/>
      <c r="G19" s="367">
        <f t="shared" si="0"/>
        <v>0</v>
      </c>
      <c r="H19" s="513">
        <f t="shared" si="3"/>
        <v>0</v>
      </c>
      <c r="I19" s="464"/>
      <c r="J19" s="464"/>
      <c r="K19" s="464"/>
      <c r="L19" s="464"/>
      <c r="M19" s="464"/>
      <c r="N19" s="464"/>
      <c r="O19" s="464"/>
      <c r="P19" s="464"/>
      <c r="Q19" s="464"/>
      <c r="R19" s="464"/>
      <c r="S19" s="463"/>
      <c r="T19" s="511">
        <f t="shared" si="1"/>
        <v>0</v>
      </c>
      <c r="U19" s="465"/>
      <c r="V19" s="464"/>
      <c r="W19" s="464"/>
      <c r="X19" s="367">
        <f t="shared" si="2"/>
        <v>0</v>
      </c>
    </row>
    <row r="20" spans="1:24" ht="12.75">
      <c r="A20" s="517"/>
      <c r="B20" s="516" t="s">
        <v>264</v>
      </c>
      <c r="C20" s="465"/>
      <c r="D20" s="464"/>
      <c r="E20" s="464"/>
      <c r="F20" s="464"/>
      <c r="G20" s="367">
        <f t="shared" si="0"/>
        <v>0</v>
      </c>
      <c r="H20" s="513">
        <f t="shared" si="3"/>
        <v>0</v>
      </c>
      <c r="I20" s="464"/>
      <c r="J20" s="464"/>
      <c r="K20" s="464"/>
      <c r="L20" s="464"/>
      <c r="M20" s="464"/>
      <c r="N20" s="464"/>
      <c r="O20" s="464"/>
      <c r="P20" s="464"/>
      <c r="Q20" s="464"/>
      <c r="R20" s="464"/>
      <c r="S20" s="463"/>
      <c r="T20" s="511">
        <f t="shared" si="1"/>
        <v>0</v>
      </c>
      <c r="U20" s="465"/>
      <c r="V20" s="464"/>
      <c r="W20" s="464"/>
      <c r="X20" s="367">
        <f t="shared" si="2"/>
        <v>0</v>
      </c>
    </row>
    <row r="21" spans="1:24" ht="12.75">
      <c r="A21" s="517"/>
      <c r="B21" s="516" t="s">
        <v>263</v>
      </c>
      <c r="C21" s="465"/>
      <c r="D21" s="464"/>
      <c r="E21" s="464"/>
      <c r="F21" s="464"/>
      <c r="G21" s="367">
        <f t="shared" si="0"/>
        <v>0</v>
      </c>
      <c r="H21" s="513">
        <f t="shared" si="3"/>
        <v>0</v>
      </c>
      <c r="I21" s="464"/>
      <c r="J21" s="464"/>
      <c r="K21" s="464"/>
      <c r="L21" s="464"/>
      <c r="M21" s="464"/>
      <c r="N21" s="464"/>
      <c r="O21" s="464"/>
      <c r="P21" s="464"/>
      <c r="Q21" s="464"/>
      <c r="R21" s="464"/>
      <c r="S21" s="463"/>
      <c r="T21" s="511">
        <f t="shared" si="1"/>
        <v>0</v>
      </c>
      <c r="U21" s="465"/>
      <c r="V21" s="464"/>
      <c r="W21" s="464"/>
      <c r="X21" s="367">
        <f t="shared" si="2"/>
        <v>0</v>
      </c>
    </row>
    <row r="22" spans="1:24" ht="12.75">
      <c r="A22" s="517"/>
      <c r="B22" s="516" t="s">
        <v>262</v>
      </c>
      <c r="C22" s="465"/>
      <c r="D22" s="464"/>
      <c r="E22" s="464"/>
      <c r="F22" s="464"/>
      <c r="G22" s="367">
        <f t="shared" si="0"/>
        <v>0</v>
      </c>
      <c r="H22" s="513">
        <f t="shared" si="3"/>
        <v>0</v>
      </c>
      <c r="I22" s="464"/>
      <c r="J22" s="464"/>
      <c r="K22" s="464"/>
      <c r="L22" s="464"/>
      <c r="M22" s="464"/>
      <c r="N22" s="464"/>
      <c r="O22" s="464"/>
      <c r="P22" s="464"/>
      <c r="Q22" s="464"/>
      <c r="R22" s="464"/>
      <c r="S22" s="463"/>
      <c r="T22" s="511">
        <f t="shared" si="1"/>
        <v>0</v>
      </c>
      <c r="U22" s="465"/>
      <c r="V22" s="464"/>
      <c r="W22" s="464"/>
      <c r="X22" s="367">
        <f t="shared" si="2"/>
        <v>0</v>
      </c>
    </row>
    <row r="23" spans="1:24" ht="13.5" thickBot="1">
      <c r="A23" s="515"/>
      <c r="B23" s="514" t="s">
        <v>215</v>
      </c>
      <c r="C23" s="510"/>
      <c r="D23" s="509"/>
      <c r="E23" s="509"/>
      <c r="F23" s="509"/>
      <c r="G23" s="367">
        <f t="shared" si="0"/>
        <v>0</v>
      </c>
      <c r="H23" s="513">
        <f t="shared" si="3"/>
        <v>0</v>
      </c>
      <c r="I23" s="509"/>
      <c r="J23" s="509"/>
      <c r="K23" s="509"/>
      <c r="L23" s="509"/>
      <c r="M23" s="509"/>
      <c r="N23" s="509"/>
      <c r="O23" s="509"/>
      <c r="P23" s="509"/>
      <c r="Q23" s="509"/>
      <c r="R23" s="509"/>
      <c r="S23" s="512"/>
      <c r="T23" s="511">
        <f t="shared" si="1"/>
        <v>0</v>
      </c>
      <c r="U23" s="510"/>
      <c r="V23" s="509"/>
      <c r="W23" s="509"/>
      <c r="X23" s="367">
        <f t="shared" si="2"/>
        <v>0</v>
      </c>
    </row>
    <row r="24" spans="1:24" ht="13.5" thickBot="1">
      <c r="A24" s="508" t="s">
        <v>261</v>
      </c>
      <c r="B24" s="507"/>
      <c r="C24" s="506">
        <f aca="true" t="shared" si="4" ref="C24:X24">SUM(C14:C23)</f>
        <v>14</v>
      </c>
      <c r="D24" s="506">
        <f t="shared" si="4"/>
        <v>86</v>
      </c>
      <c r="E24" s="506">
        <f t="shared" si="4"/>
        <v>59</v>
      </c>
      <c r="F24" s="506">
        <f t="shared" si="4"/>
        <v>27</v>
      </c>
      <c r="G24" s="506">
        <f t="shared" si="4"/>
        <v>100</v>
      </c>
      <c r="H24" s="506">
        <f t="shared" si="4"/>
        <v>92</v>
      </c>
      <c r="I24" s="506">
        <f t="shared" si="4"/>
        <v>55</v>
      </c>
      <c r="J24" s="506">
        <f t="shared" si="4"/>
        <v>0</v>
      </c>
      <c r="K24" s="506">
        <f t="shared" si="4"/>
        <v>0</v>
      </c>
      <c r="L24" s="506">
        <f t="shared" si="4"/>
        <v>2</v>
      </c>
      <c r="M24" s="506">
        <f t="shared" si="4"/>
        <v>1</v>
      </c>
      <c r="N24" s="506">
        <f t="shared" si="4"/>
        <v>11</v>
      </c>
      <c r="O24" s="506">
        <f t="shared" si="4"/>
        <v>2</v>
      </c>
      <c r="P24" s="506">
        <f t="shared" si="4"/>
        <v>0</v>
      </c>
      <c r="Q24" s="506">
        <f t="shared" si="4"/>
        <v>5</v>
      </c>
      <c r="R24" s="506">
        <f t="shared" si="4"/>
        <v>9</v>
      </c>
      <c r="S24" s="506">
        <f t="shared" si="4"/>
        <v>7</v>
      </c>
      <c r="T24" s="506">
        <f t="shared" si="4"/>
        <v>8</v>
      </c>
      <c r="U24" s="506">
        <f t="shared" si="4"/>
        <v>1</v>
      </c>
      <c r="V24" s="506">
        <f t="shared" si="4"/>
        <v>36</v>
      </c>
      <c r="W24" s="506">
        <f t="shared" si="4"/>
        <v>35</v>
      </c>
      <c r="X24" s="506">
        <f t="shared" si="4"/>
        <v>2</v>
      </c>
    </row>
    <row r="25" spans="1:24" ht="12.75">
      <c r="A25" s="504"/>
      <c r="B25" s="505"/>
      <c r="C25" s="504"/>
      <c r="D25" s="504"/>
      <c r="F25" s="504" t="s">
        <v>463</v>
      </c>
      <c r="G25" s="504"/>
      <c r="H25" s="504" t="s">
        <v>462</v>
      </c>
      <c r="I25" s="504"/>
      <c r="J25" s="504"/>
      <c r="K25" s="504"/>
      <c r="L25" s="504"/>
      <c r="M25" s="504"/>
      <c r="N25" s="504"/>
      <c r="O25" s="504"/>
      <c r="P25" s="504"/>
      <c r="Q25" s="504"/>
      <c r="R25" s="504"/>
      <c r="S25" s="504"/>
      <c r="T25" s="504" t="s">
        <v>461</v>
      </c>
      <c r="U25" s="504"/>
      <c r="V25" s="504" t="s">
        <v>460</v>
      </c>
      <c r="W25" s="504"/>
      <c r="X25" s="504"/>
    </row>
    <row r="26" spans="1:24" ht="12.75">
      <c r="A26" s="344" t="s">
        <v>255</v>
      </c>
      <c r="B26" s="335"/>
      <c r="C26" s="335"/>
      <c r="D26" s="335"/>
      <c r="E26" s="335"/>
      <c r="F26" s="335"/>
      <c r="G26" s="503"/>
      <c r="H26" s="503"/>
      <c r="I26" s="503" t="s">
        <v>254</v>
      </c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</row>
    <row r="27" spans="1:24" ht="12.75" customHeight="1">
      <c r="A27" s="354" t="s">
        <v>81</v>
      </c>
      <c r="B27" s="778" t="s">
        <v>137</v>
      </c>
      <c r="C27" s="779"/>
      <c r="D27" s="354" t="s">
        <v>156</v>
      </c>
      <c r="E27" s="502"/>
      <c r="F27" s="335"/>
      <c r="G27" s="226"/>
      <c r="H27" s="496"/>
      <c r="I27" s="780" t="s">
        <v>459</v>
      </c>
      <c r="J27" s="781"/>
      <c r="K27" s="781"/>
      <c r="L27" s="781"/>
      <c r="M27" s="781"/>
      <c r="N27" s="781"/>
      <c r="O27" s="781"/>
      <c r="P27" s="782"/>
      <c r="Q27" s="778" t="s">
        <v>137</v>
      </c>
      <c r="R27" s="779"/>
      <c r="S27" s="354" t="s">
        <v>156</v>
      </c>
      <c r="T27" s="341"/>
      <c r="U27" s="335"/>
      <c r="V27" s="335"/>
      <c r="W27" s="335"/>
      <c r="X27" s="335"/>
    </row>
    <row r="28" spans="1:24" ht="13.5" customHeight="1">
      <c r="A28" s="501" t="s">
        <v>458</v>
      </c>
      <c r="B28" s="774">
        <v>3100</v>
      </c>
      <c r="C28" s="775"/>
      <c r="D28" s="500">
        <v>103</v>
      </c>
      <c r="E28" s="499"/>
      <c r="F28" s="497"/>
      <c r="G28" s="226"/>
      <c r="H28" s="496"/>
      <c r="I28" s="761" t="s">
        <v>457</v>
      </c>
      <c r="J28" s="762"/>
      <c r="K28" s="762"/>
      <c r="L28" s="762"/>
      <c r="M28" s="762"/>
      <c r="N28" s="762"/>
      <c r="O28" s="762"/>
      <c r="P28" s="763"/>
      <c r="Q28" s="776">
        <v>3400</v>
      </c>
      <c r="R28" s="777"/>
      <c r="S28" s="347">
        <v>0</v>
      </c>
      <c r="T28" s="340"/>
      <c r="U28" s="335"/>
      <c r="V28" s="335"/>
      <c r="W28" s="335"/>
      <c r="X28" s="335"/>
    </row>
    <row r="29" spans="1:24" ht="13.5" customHeight="1">
      <c r="A29" s="501" t="s">
        <v>456</v>
      </c>
      <c r="B29" s="774">
        <v>3200</v>
      </c>
      <c r="C29" s="775"/>
      <c r="D29" s="500">
        <v>11</v>
      </c>
      <c r="E29" s="499"/>
      <c r="F29" s="497"/>
      <c r="G29" s="496" t="s">
        <v>455</v>
      </c>
      <c r="H29" s="496"/>
      <c r="I29" s="761" t="s">
        <v>454</v>
      </c>
      <c r="J29" s="762"/>
      <c r="K29" s="762"/>
      <c r="L29" s="762"/>
      <c r="M29" s="762"/>
      <c r="N29" s="762"/>
      <c r="O29" s="762"/>
      <c r="P29" s="763"/>
      <c r="Q29" s="776">
        <v>3410</v>
      </c>
      <c r="R29" s="777"/>
      <c r="S29" s="347">
        <v>0</v>
      </c>
      <c r="T29" s="340"/>
      <c r="U29" s="335"/>
      <c r="V29" s="335"/>
      <c r="W29" s="335"/>
      <c r="X29" s="335"/>
    </row>
    <row r="30" spans="1:24" ht="12.75" customHeight="1">
      <c r="A30" s="496"/>
      <c r="B30" s="498"/>
      <c r="C30" s="498"/>
      <c r="D30" s="498"/>
      <c r="E30" s="498"/>
      <c r="F30" s="497"/>
      <c r="G30" s="226"/>
      <c r="H30" s="496"/>
      <c r="I30" s="761" t="s">
        <v>453</v>
      </c>
      <c r="J30" s="762"/>
      <c r="K30" s="762"/>
      <c r="L30" s="762"/>
      <c r="M30" s="762"/>
      <c r="N30" s="762"/>
      <c r="O30" s="762"/>
      <c r="P30" s="763"/>
      <c r="Q30" s="776">
        <v>3500</v>
      </c>
      <c r="R30" s="777"/>
      <c r="S30" s="347">
        <v>0</v>
      </c>
      <c r="T30" s="340"/>
      <c r="U30" s="335"/>
      <c r="V30" s="335"/>
      <c r="W30" s="335"/>
      <c r="X30" s="335"/>
    </row>
    <row r="31" spans="1:24" ht="12.75" customHeight="1">
      <c r="A31" s="496"/>
      <c r="B31" s="498"/>
      <c r="C31" s="498"/>
      <c r="D31" s="498"/>
      <c r="E31" s="498"/>
      <c r="F31" s="497"/>
      <c r="G31" s="226"/>
      <c r="H31" s="496"/>
      <c r="I31" s="761" t="s">
        <v>452</v>
      </c>
      <c r="J31" s="762"/>
      <c r="K31" s="762"/>
      <c r="L31" s="762"/>
      <c r="M31" s="762"/>
      <c r="N31" s="762"/>
      <c r="O31" s="762"/>
      <c r="P31" s="763"/>
      <c r="Q31" s="776">
        <v>3510</v>
      </c>
      <c r="R31" s="777"/>
      <c r="S31" s="347">
        <v>0</v>
      </c>
      <c r="T31" s="340"/>
      <c r="U31" s="335"/>
      <c r="V31" s="335"/>
      <c r="W31" s="335"/>
      <c r="X31" s="335"/>
    </row>
    <row r="32" spans="6:24" ht="12.75" customHeight="1">
      <c r="F32" s="497"/>
      <c r="G32" s="226"/>
      <c r="H32" s="496"/>
      <c r="I32" s="761" t="s">
        <v>451</v>
      </c>
      <c r="J32" s="762"/>
      <c r="K32" s="762"/>
      <c r="L32" s="762"/>
      <c r="M32" s="762"/>
      <c r="N32" s="762"/>
      <c r="O32" s="762"/>
      <c r="P32" s="763"/>
      <c r="Q32" s="776">
        <v>3511</v>
      </c>
      <c r="R32" s="777"/>
      <c r="S32" s="347">
        <v>0</v>
      </c>
      <c r="T32" s="340"/>
      <c r="U32" s="335"/>
      <c r="V32" s="335"/>
      <c r="W32" s="335"/>
      <c r="X32" s="335"/>
    </row>
    <row r="33" spans="6:24" ht="12.75" customHeight="1">
      <c r="F33" s="497"/>
      <c r="G33" s="226"/>
      <c r="H33" s="496"/>
      <c r="I33" s="495"/>
      <c r="J33" s="495"/>
      <c r="K33" s="495"/>
      <c r="L33" s="495"/>
      <c r="M33" s="495"/>
      <c r="N33" s="495"/>
      <c r="O33" s="495"/>
      <c r="P33" s="495"/>
      <c r="Q33" s="494"/>
      <c r="R33" s="494"/>
      <c r="S33" s="340"/>
      <c r="T33" s="340"/>
      <c r="U33" s="335"/>
      <c r="V33" s="335"/>
      <c r="W33" s="335"/>
      <c r="X33" s="335"/>
    </row>
    <row r="34" spans="1:24" ht="12.75">
      <c r="A34" s="493"/>
      <c r="B34" s="493"/>
      <c r="C34" s="493"/>
      <c r="D34" s="493"/>
      <c r="E34" s="493"/>
      <c r="F34" s="493"/>
      <c r="G34" s="493"/>
      <c r="H34" s="493"/>
      <c r="I34" s="493"/>
      <c r="J34" s="493"/>
      <c r="K34" s="242"/>
      <c r="L34" s="242"/>
      <c r="M34" s="492"/>
      <c r="N34" s="617" t="s">
        <v>83</v>
      </c>
      <c r="O34" s="617"/>
      <c r="P34" s="617"/>
      <c r="Q34" s="617"/>
      <c r="R34" s="617"/>
      <c r="S34" s="617"/>
      <c r="T34" s="617"/>
      <c r="U34" s="242"/>
      <c r="V34" s="242"/>
      <c r="W34" s="242"/>
      <c r="X34" s="242"/>
    </row>
    <row r="35" spans="1:24" ht="16.5">
      <c r="A35" s="250" t="s">
        <v>450</v>
      </c>
      <c r="B35" s="250" t="s">
        <v>308</v>
      </c>
      <c r="C35" s="491" t="s">
        <v>449</v>
      </c>
      <c r="D35" s="249"/>
      <c r="E35" s="248"/>
      <c r="F35" s="248"/>
      <c r="G35" s="248"/>
      <c r="H35" s="248"/>
      <c r="I35" s="253" t="s">
        <v>306</v>
      </c>
      <c r="J35" s="252"/>
      <c r="K35" s="252"/>
      <c r="L35" s="252"/>
      <c r="M35" s="490" t="s">
        <v>305</v>
      </c>
      <c r="N35" s="490"/>
      <c r="O35" s="379"/>
      <c r="P35" s="66"/>
      <c r="Q35" s="242"/>
      <c r="R35" s="242"/>
      <c r="S35" s="242"/>
      <c r="T35" s="242"/>
      <c r="U35" s="242"/>
      <c r="V35" s="242"/>
      <c r="W35" s="242"/>
      <c r="X35" s="242"/>
    </row>
    <row r="36" spans="1:24" ht="16.5">
      <c r="A36" s="251"/>
      <c r="B36" s="250"/>
      <c r="C36" s="249"/>
      <c r="D36" s="249"/>
      <c r="E36" s="248"/>
      <c r="F36" s="248"/>
      <c r="G36" s="248"/>
      <c r="H36" s="248"/>
      <c r="I36" s="247"/>
      <c r="J36" s="247"/>
      <c r="K36" s="247"/>
      <c r="L36" s="247"/>
      <c r="M36" s="246"/>
      <c r="N36" s="246"/>
      <c r="O36" s="242"/>
      <c r="P36" s="242"/>
      <c r="Q36" s="242"/>
      <c r="R36" s="242"/>
      <c r="S36" s="242"/>
      <c r="T36" s="242"/>
      <c r="U36" s="242"/>
      <c r="V36" s="242"/>
      <c r="W36" s="242"/>
      <c r="X36" s="242"/>
    </row>
    <row r="37" spans="1:24" ht="15.75">
      <c r="A37" s="380" t="s">
        <v>448</v>
      </c>
      <c r="B37" s="66" t="s">
        <v>303</v>
      </c>
      <c r="C37" s="66" t="s">
        <v>238</v>
      </c>
      <c r="D37" s="66"/>
      <c r="E37" s="242"/>
      <c r="F37" s="242"/>
      <c r="G37" s="242"/>
      <c r="H37" s="242"/>
      <c r="I37" s="66" t="s">
        <v>302</v>
      </c>
      <c r="J37" s="242"/>
      <c r="K37" s="242"/>
      <c r="L37" s="242"/>
      <c r="M37" s="242"/>
      <c r="N37" s="379" t="s">
        <v>301</v>
      </c>
      <c r="O37" s="66"/>
      <c r="P37" s="66"/>
      <c r="Q37" s="242"/>
      <c r="R37" s="242"/>
      <c r="S37" s="242"/>
      <c r="T37" s="242"/>
      <c r="U37" s="242"/>
      <c r="V37" s="242"/>
      <c r="W37" s="242"/>
      <c r="X37" s="242"/>
    </row>
    <row r="38" spans="1:24" ht="15.75">
      <c r="A38" s="379"/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489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</row>
    <row r="39" spans="1:24" ht="12.75">
      <c r="A39" s="242"/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</row>
    <row r="40" spans="1:24" ht="12.75">
      <c r="A40" s="242"/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</row>
    <row r="41" spans="1:24" ht="12.75">
      <c r="A41" s="65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</row>
    <row r="42" spans="1:24" ht="12.75">
      <c r="A42" s="65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</row>
    <row r="43" spans="1:24" ht="12.75">
      <c r="A43" s="65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</row>
    <row r="44" spans="1:24" ht="12.75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</row>
  </sheetData>
  <sheetProtection/>
  <mergeCells count="48">
    <mergeCell ref="Q31:R31"/>
    <mergeCell ref="B29:C29"/>
    <mergeCell ref="Q7:Q12"/>
    <mergeCell ref="R7:R12"/>
    <mergeCell ref="E5:E12"/>
    <mergeCell ref="F5:F12"/>
    <mergeCell ref="Q29:R29"/>
    <mergeCell ref="Q32:R32"/>
    <mergeCell ref="I31:P31"/>
    <mergeCell ref="I32:P32"/>
    <mergeCell ref="Q30:R30"/>
    <mergeCell ref="N34:T34"/>
    <mergeCell ref="S6:S12"/>
    <mergeCell ref="N7:N12"/>
    <mergeCell ref="I27:P27"/>
    <mergeCell ref="I28:P28"/>
    <mergeCell ref="I30:P30"/>
    <mergeCell ref="B28:C28"/>
    <mergeCell ref="Q28:R28"/>
    <mergeCell ref="B27:C27"/>
    <mergeCell ref="Q27:R27"/>
    <mergeCell ref="G4:G12"/>
    <mergeCell ref="P6:P12"/>
    <mergeCell ref="Q6:R6"/>
    <mergeCell ref="J7:J12"/>
    <mergeCell ref="L7:L12"/>
    <mergeCell ref="M7:M12"/>
    <mergeCell ref="U6:U12"/>
    <mergeCell ref="V6:V12"/>
    <mergeCell ref="W6:W12"/>
    <mergeCell ref="T4:T12"/>
    <mergeCell ref="U4:X5"/>
    <mergeCell ref="X6:X12"/>
    <mergeCell ref="H5:H12"/>
    <mergeCell ref="A4:A12"/>
    <mergeCell ref="B4:B12"/>
    <mergeCell ref="C4:C12"/>
    <mergeCell ref="D4:D12"/>
    <mergeCell ref="M2:P2"/>
    <mergeCell ref="A2:I2"/>
    <mergeCell ref="E4:F4"/>
    <mergeCell ref="H4:S4"/>
    <mergeCell ref="I29:P29"/>
    <mergeCell ref="O7:O12"/>
    <mergeCell ref="I5:S5"/>
    <mergeCell ref="I6:I12"/>
    <mergeCell ref="J6:O6"/>
    <mergeCell ref="K7:K12"/>
  </mergeCells>
  <printOptions horizontalCentered="1" verticalCentered="1"/>
  <pageMargins left="0.75" right="0.75" top="0.7874015748031497" bottom="0.3937007874015748" header="0.5118110236220472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O37"/>
  <sheetViews>
    <sheetView zoomScalePageLayoutView="0" workbookViewId="0" topLeftCell="AJ1">
      <selection activeCell="BA35" sqref="BA35:BH37"/>
    </sheetView>
  </sheetViews>
  <sheetFormatPr defaultColWidth="9.140625" defaultRowHeight="12.75"/>
  <cols>
    <col min="1" max="1" width="4.28125" style="0" customWidth="1"/>
    <col min="2" max="2" width="32.8515625" style="0" customWidth="1"/>
    <col min="3" max="3" width="6.28125" style="0" customWidth="1"/>
    <col min="4" max="4" width="4.00390625" style="0" customWidth="1"/>
    <col min="5" max="5" width="5.421875" style="0" bestFit="1" customWidth="1"/>
    <col min="6" max="6" width="5.8515625" style="0" bestFit="1" customWidth="1"/>
    <col min="7" max="7" width="5.00390625" style="0" bestFit="1" customWidth="1"/>
    <col min="8" max="8" width="4.57421875" style="0" customWidth="1"/>
    <col min="9" max="9" width="5.00390625" style="0" customWidth="1"/>
    <col min="10" max="10" width="4.28125" style="0" customWidth="1"/>
    <col min="11" max="11" width="4.421875" style="0" bestFit="1" customWidth="1"/>
    <col min="12" max="12" width="4.421875" style="0" customWidth="1"/>
    <col min="13" max="13" width="5.421875" style="0" bestFit="1" customWidth="1"/>
    <col min="14" max="14" width="5.8515625" style="0" bestFit="1" customWidth="1"/>
    <col min="15" max="15" width="5.00390625" style="0" bestFit="1" customWidth="1"/>
    <col min="16" max="16" width="4.57421875" style="0" customWidth="1"/>
    <col min="17" max="17" width="4.8515625" style="0" customWidth="1"/>
    <col min="18" max="18" width="4.57421875" style="0" bestFit="1" customWidth="1"/>
    <col min="19" max="19" width="4.28125" style="0" customWidth="1"/>
    <col min="20" max="20" width="4.57421875" style="0" customWidth="1"/>
    <col min="21" max="21" width="5.421875" style="0" bestFit="1" customWidth="1"/>
    <col min="22" max="22" width="5.8515625" style="0" bestFit="1" customWidth="1"/>
    <col min="23" max="23" width="5.00390625" style="0" bestFit="1" customWidth="1"/>
    <col min="24" max="24" width="4.8515625" style="0" bestFit="1" customWidth="1"/>
    <col min="25" max="25" width="5.140625" style="0" bestFit="1" customWidth="1"/>
    <col min="26" max="26" width="4.57421875" style="0" bestFit="1" customWidth="1"/>
    <col min="27" max="27" width="4.421875" style="0" bestFit="1" customWidth="1"/>
    <col min="28" max="28" width="4.421875" style="0" customWidth="1"/>
    <col min="29" max="29" width="5.421875" style="0" bestFit="1" customWidth="1"/>
    <col min="30" max="30" width="5.8515625" style="0" bestFit="1" customWidth="1"/>
    <col min="31" max="31" width="4.8515625" style="0" customWidth="1"/>
    <col min="32" max="32" width="4.8515625" style="0" bestFit="1" customWidth="1"/>
    <col min="33" max="33" width="5.140625" style="0" bestFit="1" customWidth="1"/>
    <col min="34" max="34" width="4.57421875" style="0" bestFit="1" customWidth="1"/>
    <col min="35" max="36" width="4.421875" style="0" customWidth="1"/>
    <col min="37" max="37" width="5.421875" style="0" bestFit="1" customWidth="1"/>
    <col min="38" max="38" width="5.8515625" style="0" bestFit="1" customWidth="1"/>
    <col min="39" max="39" width="4.421875" style="0" customWidth="1"/>
    <col min="40" max="40" width="4.8515625" style="0" bestFit="1" customWidth="1"/>
    <col min="41" max="41" width="5.140625" style="0" bestFit="1" customWidth="1"/>
    <col min="42" max="42" width="4.57421875" style="0" bestFit="1" customWidth="1"/>
    <col min="43" max="43" width="4.421875" style="0" bestFit="1" customWidth="1"/>
    <col min="44" max="44" width="4.00390625" style="0" customWidth="1"/>
    <col min="45" max="45" width="5.421875" style="0" bestFit="1" customWidth="1"/>
    <col min="46" max="46" width="5.8515625" style="0" bestFit="1" customWidth="1"/>
    <col min="47" max="47" width="5.00390625" style="0" bestFit="1" customWidth="1"/>
    <col min="48" max="48" width="4.8515625" style="0" bestFit="1" customWidth="1"/>
    <col min="49" max="49" width="5.140625" style="0" bestFit="1" customWidth="1"/>
    <col min="50" max="50" width="4.57421875" style="0" bestFit="1" customWidth="1"/>
    <col min="51" max="51" width="4.421875" style="0" bestFit="1" customWidth="1"/>
    <col min="52" max="52" width="4.00390625" style="0" customWidth="1"/>
    <col min="53" max="53" width="5.421875" style="0" bestFit="1" customWidth="1"/>
    <col min="54" max="54" width="5.8515625" style="0" bestFit="1" customWidth="1"/>
    <col min="55" max="55" width="5.00390625" style="0" bestFit="1" customWidth="1"/>
    <col min="56" max="56" width="4.7109375" style="0" customWidth="1"/>
    <col min="57" max="57" width="5.140625" style="0" bestFit="1" customWidth="1"/>
    <col min="58" max="58" width="4.28125" style="0" customWidth="1"/>
    <col min="59" max="59" width="4.140625" style="0" customWidth="1"/>
    <col min="60" max="60" width="4.421875" style="0" customWidth="1"/>
    <col min="61" max="61" width="5.00390625" style="0" customWidth="1"/>
    <col min="62" max="62" width="5.57421875" style="0" customWidth="1"/>
    <col min="63" max="63" width="5.00390625" style="0" bestFit="1" customWidth="1"/>
    <col min="64" max="64" width="4.8515625" style="0" bestFit="1" customWidth="1"/>
    <col min="65" max="65" width="5.140625" style="0" bestFit="1" customWidth="1"/>
    <col min="66" max="66" width="4.57421875" style="0" bestFit="1" customWidth="1"/>
    <col min="67" max="67" width="4.421875" style="0" bestFit="1" customWidth="1"/>
  </cols>
  <sheetData>
    <row r="1" spans="2:4" ht="12.75">
      <c r="B1" s="558" t="s">
        <v>531</v>
      </c>
      <c r="C1" s="558"/>
      <c r="D1" s="558"/>
    </row>
    <row r="2" spans="3:60" ht="12.75">
      <c r="C2" s="611" t="s">
        <v>530</v>
      </c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  <c r="R2" s="611"/>
      <c r="S2" s="611"/>
      <c r="T2" s="611"/>
      <c r="U2" s="611"/>
      <c r="V2" s="611"/>
      <c r="W2" s="611"/>
      <c r="X2" s="611"/>
      <c r="Y2" s="611"/>
      <c r="Z2" s="611"/>
      <c r="AA2" s="611"/>
      <c r="AB2" s="611"/>
      <c r="AC2" s="611"/>
      <c r="AD2" s="611"/>
      <c r="AE2" s="559"/>
      <c r="AF2" s="559"/>
      <c r="AG2" s="559"/>
      <c r="AH2" s="559"/>
      <c r="AI2" s="559"/>
      <c r="AJ2" s="239"/>
      <c r="AK2" s="559"/>
      <c r="AL2" s="559"/>
      <c r="AM2" s="559"/>
      <c r="AN2" s="559"/>
      <c r="AO2" s="559"/>
      <c r="AP2" s="559"/>
      <c r="AQ2" s="559"/>
      <c r="AR2" s="559"/>
      <c r="AS2" s="559"/>
      <c r="AT2" s="559"/>
      <c r="AU2" s="559"/>
      <c r="AV2" s="559"/>
      <c r="AW2" s="559"/>
      <c r="AX2" s="559"/>
      <c r="AY2" s="559"/>
      <c r="AZ2" s="559"/>
      <c r="BA2" s="559"/>
      <c r="BB2" s="559"/>
      <c r="BC2" s="559"/>
      <c r="BD2" s="559"/>
      <c r="BE2" s="559"/>
      <c r="BF2" s="559"/>
      <c r="BG2" s="559"/>
      <c r="BH2" s="559"/>
    </row>
    <row r="3" spans="13:15" ht="13.5" thickBot="1">
      <c r="M3" s="558"/>
      <c r="O3" s="558"/>
    </row>
    <row r="4" spans="1:67" ht="13.5" customHeight="1">
      <c r="A4" s="812" t="s">
        <v>529</v>
      </c>
      <c r="B4" s="806" t="s">
        <v>528</v>
      </c>
      <c r="C4" s="815" t="s">
        <v>527</v>
      </c>
      <c r="D4" s="814" t="s">
        <v>296</v>
      </c>
      <c r="E4" s="800"/>
      <c r="F4" s="800"/>
      <c r="G4" s="800"/>
      <c r="H4" s="800"/>
      <c r="I4" s="800"/>
      <c r="J4" s="800"/>
      <c r="K4" s="801"/>
      <c r="L4" s="814" t="s">
        <v>526</v>
      </c>
      <c r="M4" s="800"/>
      <c r="N4" s="800"/>
      <c r="O4" s="800"/>
      <c r="P4" s="800"/>
      <c r="Q4" s="800"/>
      <c r="R4" s="800"/>
      <c r="S4" s="801"/>
      <c r="T4" s="686" t="s">
        <v>525</v>
      </c>
      <c r="U4" s="687"/>
      <c r="V4" s="687"/>
      <c r="W4" s="687"/>
      <c r="X4" s="687"/>
      <c r="Y4" s="687"/>
      <c r="Z4" s="687"/>
      <c r="AA4" s="700"/>
      <c r="AB4" s="696" t="s">
        <v>524</v>
      </c>
      <c r="AC4" s="687"/>
      <c r="AD4" s="687"/>
      <c r="AE4" s="687"/>
      <c r="AF4" s="687"/>
      <c r="AG4" s="687"/>
      <c r="AH4" s="687"/>
      <c r="AI4" s="688"/>
      <c r="AJ4" s="799" t="s">
        <v>523</v>
      </c>
      <c r="AK4" s="800"/>
      <c r="AL4" s="800"/>
      <c r="AM4" s="800"/>
      <c r="AN4" s="800"/>
      <c r="AO4" s="800"/>
      <c r="AP4" s="800"/>
      <c r="AQ4" s="800"/>
      <c r="AR4" s="800"/>
      <c r="AS4" s="800"/>
      <c r="AT4" s="800"/>
      <c r="AU4" s="800"/>
      <c r="AV4" s="800"/>
      <c r="AW4" s="800"/>
      <c r="AX4" s="800"/>
      <c r="AY4" s="801"/>
      <c r="AZ4" s="802" t="s">
        <v>522</v>
      </c>
      <c r="BA4" s="803"/>
      <c r="BB4" s="803"/>
      <c r="BC4" s="803"/>
      <c r="BD4" s="803"/>
      <c r="BE4" s="803"/>
      <c r="BF4" s="803"/>
      <c r="BG4" s="804"/>
      <c r="BH4" s="785" t="s">
        <v>521</v>
      </c>
      <c r="BI4" s="786"/>
      <c r="BJ4" s="786"/>
      <c r="BK4" s="786"/>
      <c r="BL4" s="786"/>
      <c r="BM4" s="786"/>
      <c r="BN4" s="786"/>
      <c r="BO4" s="787"/>
    </row>
    <row r="5" spans="1:67" ht="16.5" customHeight="1" thickBot="1">
      <c r="A5" s="813"/>
      <c r="B5" s="807"/>
      <c r="C5" s="816"/>
      <c r="D5" s="791"/>
      <c r="E5" s="698"/>
      <c r="F5" s="698"/>
      <c r="G5" s="698"/>
      <c r="H5" s="698"/>
      <c r="I5" s="698"/>
      <c r="J5" s="698"/>
      <c r="K5" s="699"/>
      <c r="L5" s="791"/>
      <c r="M5" s="698"/>
      <c r="N5" s="698"/>
      <c r="O5" s="698"/>
      <c r="P5" s="698"/>
      <c r="Q5" s="698"/>
      <c r="R5" s="698"/>
      <c r="S5" s="699"/>
      <c r="T5" s="797"/>
      <c r="U5" s="772"/>
      <c r="V5" s="772"/>
      <c r="W5" s="772"/>
      <c r="X5" s="772"/>
      <c r="Y5" s="772"/>
      <c r="Z5" s="772"/>
      <c r="AA5" s="798"/>
      <c r="AB5" s="809"/>
      <c r="AC5" s="810"/>
      <c r="AD5" s="810"/>
      <c r="AE5" s="810"/>
      <c r="AF5" s="810"/>
      <c r="AG5" s="810"/>
      <c r="AH5" s="810"/>
      <c r="AI5" s="811"/>
      <c r="AJ5" s="805" t="s">
        <v>520</v>
      </c>
      <c r="AK5" s="698"/>
      <c r="AL5" s="698"/>
      <c r="AM5" s="698"/>
      <c r="AN5" s="698"/>
      <c r="AO5" s="698"/>
      <c r="AP5" s="698"/>
      <c r="AQ5" s="698"/>
      <c r="AR5" s="698" t="s">
        <v>135</v>
      </c>
      <c r="AS5" s="698"/>
      <c r="AT5" s="698"/>
      <c r="AU5" s="698"/>
      <c r="AV5" s="698"/>
      <c r="AW5" s="698"/>
      <c r="AX5" s="698"/>
      <c r="AY5" s="699"/>
      <c r="AZ5" s="791" t="s">
        <v>519</v>
      </c>
      <c r="BA5" s="698"/>
      <c r="BB5" s="698"/>
      <c r="BC5" s="698"/>
      <c r="BD5" s="698"/>
      <c r="BE5" s="698"/>
      <c r="BF5" s="698"/>
      <c r="BG5" s="699"/>
      <c r="BH5" s="788"/>
      <c r="BI5" s="789"/>
      <c r="BJ5" s="789"/>
      <c r="BK5" s="789"/>
      <c r="BL5" s="789"/>
      <c r="BM5" s="789"/>
      <c r="BN5" s="789"/>
      <c r="BO5" s="790"/>
    </row>
    <row r="6" spans="1:67" ht="12.75" customHeight="1">
      <c r="A6" s="813"/>
      <c r="B6" s="807"/>
      <c r="C6" s="816"/>
      <c r="D6" s="784" t="s">
        <v>518</v>
      </c>
      <c r="E6" s="793" t="s">
        <v>517</v>
      </c>
      <c r="F6" s="793"/>
      <c r="G6" s="793"/>
      <c r="H6" s="793"/>
      <c r="I6" s="793"/>
      <c r="J6" s="793"/>
      <c r="K6" s="794"/>
      <c r="L6" s="784" t="s">
        <v>518</v>
      </c>
      <c r="M6" s="793" t="s">
        <v>517</v>
      </c>
      <c r="N6" s="793"/>
      <c r="O6" s="793"/>
      <c r="P6" s="793"/>
      <c r="Q6" s="793"/>
      <c r="R6" s="793"/>
      <c r="S6" s="794"/>
      <c r="T6" s="784" t="s">
        <v>518</v>
      </c>
      <c r="U6" s="793" t="s">
        <v>517</v>
      </c>
      <c r="V6" s="793"/>
      <c r="W6" s="793"/>
      <c r="X6" s="793"/>
      <c r="Y6" s="793"/>
      <c r="Z6" s="793"/>
      <c r="AA6" s="794"/>
      <c r="AB6" s="795" t="s">
        <v>518</v>
      </c>
      <c r="AC6" s="793" t="s">
        <v>517</v>
      </c>
      <c r="AD6" s="793"/>
      <c r="AE6" s="793"/>
      <c r="AF6" s="793"/>
      <c r="AG6" s="793"/>
      <c r="AH6" s="793"/>
      <c r="AI6" s="794"/>
      <c r="AJ6" s="792" t="s">
        <v>518</v>
      </c>
      <c r="AK6" s="793" t="s">
        <v>517</v>
      </c>
      <c r="AL6" s="793"/>
      <c r="AM6" s="793"/>
      <c r="AN6" s="793"/>
      <c r="AO6" s="793"/>
      <c r="AP6" s="793"/>
      <c r="AQ6" s="794"/>
      <c r="AR6" s="796" t="s">
        <v>518</v>
      </c>
      <c r="AS6" s="793" t="s">
        <v>517</v>
      </c>
      <c r="AT6" s="793"/>
      <c r="AU6" s="793"/>
      <c r="AV6" s="793"/>
      <c r="AW6" s="793"/>
      <c r="AX6" s="793"/>
      <c r="AY6" s="794"/>
      <c r="AZ6" s="784" t="s">
        <v>518</v>
      </c>
      <c r="BA6" s="793" t="s">
        <v>517</v>
      </c>
      <c r="BB6" s="793"/>
      <c r="BC6" s="793"/>
      <c r="BD6" s="793"/>
      <c r="BE6" s="793"/>
      <c r="BF6" s="793"/>
      <c r="BG6" s="794"/>
      <c r="BH6" s="784" t="s">
        <v>518</v>
      </c>
      <c r="BI6" s="793" t="s">
        <v>517</v>
      </c>
      <c r="BJ6" s="793"/>
      <c r="BK6" s="793"/>
      <c r="BL6" s="793"/>
      <c r="BM6" s="793"/>
      <c r="BN6" s="793"/>
      <c r="BO6" s="794"/>
    </row>
    <row r="7" spans="1:67" ht="24" customHeight="1">
      <c r="A7" s="813"/>
      <c r="B7" s="808"/>
      <c r="C7" s="816"/>
      <c r="D7" s="784"/>
      <c r="E7" s="556" t="s">
        <v>516</v>
      </c>
      <c r="F7" s="556" t="s">
        <v>515</v>
      </c>
      <c r="G7" s="556" t="s">
        <v>514</v>
      </c>
      <c r="H7" s="556" t="s">
        <v>513</v>
      </c>
      <c r="I7" s="556" t="s">
        <v>512</v>
      </c>
      <c r="J7" s="556" t="s">
        <v>511</v>
      </c>
      <c r="K7" s="555" t="s">
        <v>510</v>
      </c>
      <c r="L7" s="784"/>
      <c r="M7" s="556" t="s">
        <v>516</v>
      </c>
      <c r="N7" s="556" t="s">
        <v>515</v>
      </c>
      <c r="O7" s="556" t="s">
        <v>514</v>
      </c>
      <c r="P7" s="556" t="s">
        <v>513</v>
      </c>
      <c r="Q7" s="556" t="s">
        <v>512</v>
      </c>
      <c r="R7" s="556" t="s">
        <v>511</v>
      </c>
      <c r="S7" s="555" t="s">
        <v>510</v>
      </c>
      <c r="T7" s="784"/>
      <c r="U7" s="554" t="s">
        <v>516</v>
      </c>
      <c r="V7" s="554" t="s">
        <v>515</v>
      </c>
      <c r="W7" s="554" t="s">
        <v>514</v>
      </c>
      <c r="X7" s="554" t="s">
        <v>513</v>
      </c>
      <c r="Y7" s="554" t="s">
        <v>512</v>
      </c>
      <c r="Z7" s="554" t="s">
        <v>511</v>
      </c>
      <c r="AA7" s="557" t="s">
        <v>510</v>
      </c>
      <c r="AB7" s="792"/>
      <c r="AC7" s="554" t="s">
        <v>516</v>
      </c>
      <c r="AD7" s="554" t="s">
        <v>515</v>
      </c>
      <c r="AE7" s="554" t="s">
        <v>514</v>
      </c>
      <c r="AF7" s="554" t="s">
        <v>513</v>
      </c>
      <c r="AG7" s="554" t="s">
        <v>512</v>
      </c>
      <c r="AH7" s="554" t="s">
        <v>511</v>
      </c>
      <c r="AI7" s="553" t="s">
        <v>510</v>
      </c>
      <c r="AJ7" s="792"/>
      <c r="AK7" s="556" t="s">
        <v>516</v>
      </c>
      <c r="AL7" s="556" t="s">
        <v>515</v>
      </c>
      <c r="AM7" s="556" t="s">
        <v>514</v>
      </c>
      <c r="AN7" s="556" t="s">
        <v>513</v>
      </c>
      <c r="AO7" s="556" t="s">
        <v>512</v>
      </c>
      <c r="AP7" s="556" t="s">
        <v>511</v>
      </c>
      <c r="AQ7" s="556" t="s">
        <v>510</v>
      </c>
      <c r="AR7" s="796"/>
      <c r="AS7" s="556" t="s">
        <v>516</v>
      </c>
      <c r="AT7" s="556" t="s">
        <v>515</v>
      </c>
      <c r="AU7" s="556" t="s">
        <v>514</v>
      </c>
      <c r="AV7" s="556" t="s">
        <v>513</v>
      </c>
      <c r="AW7" s="556" t="s">
        <v>512</v>
      </c>
      <c r="AX7" s="556" t="s">
        <v>511</v>
      </c>
      <c r="AY7" s="555" t="s">
        <v>510</v>
      </c>
      <c r="AZ7" s="784"/>
      <c r="BA7" s="556" t="s">
        <v>516</v>
      </c>
      <c r="BB7" s="556" t="s">
        <v>515</v>
      </c>
      <c r="BC7" s="556" t="s">
        <v>514</v>
      </c>
      <c r="BD7" s="556" t="s">
        <v>513</v>
      </c>
      <c r="BE7" s="556" t="s">
        <v>512</v>
      </c>
      <c r="BF7" s="556" t="s">
        <v>511</v>
      </c>
      <c r="BG7" s="555" t="s">
        <v>510</v>
      </c>
      <c r="BH7" s="784"/>
      <c r="BI7" s="554" t="s">
        <v>516</v>
      </c>
      <c r="BJ7" s="554" t="s">
        <v>515</v>
      </c>
      <c r="BK7" s="554" t="s">
        <v>514</v>
      </c>
      <c r="BL7" s="554" t="s">
        <v>513</v>
      </c>
      <c r="BM7" s="554" t="s">
        <v>512</v>
      </c>
      <c r="BN7" s="554" t="s">
        <v>511</v>
      </c>
      <c r="BO7" s="553" t="s">
        <v>510</v>
      </c>
    </row>
    <row r="8" spans="1:67" ht="12.75">
      <c r="A8" s="813"/>
      <c r="B8" s="552" t="s">
        <v>509</v>
      </c>
      <c r="C8" s="551"/>
      <c r="D8" s="543">
        <f aca="true" t="shared" si="0" ref="D8:D32">E8+F8+G8+H8+I8+J8+K8</f>
        <v>90</v>
      </c>
      <c r="E8" s="548">
        <f aca="true" t="shared" si="1" ref="E8:K8">SUM(E9:E32)</f>
        <v>18</v>
      </c>
      <c r="F8" s="548">
        <f t="shared" si="1"/>
        <v>38</v>
      </c>
      <c r="G8" s="548">
        <f t="shared" si="1"/>
        <v>2</v>
      </c>
      <c r="H8" s="548">
        <f t="shared" si="1"/>
        <v>2</v>
      </c>
      <c r="I8" s="548">
        <f t="shared" si="1"/>
        <v>29</v>
      </c>
      <c r="J8" s="548">
        <f t="shared" si="1"/>
        <v>0</v>
      </c>
      <c r="K8" s="547">
        <f t="shared" si="1"/>
        <v>1</v>
      </c>
      <c r="L8" s="543">
        <f aca="true" t="shared" si="2" ref="L8:L32">M8+N8+O8+P8+Q8+R8+S8</f>
        <v>509</v>
      </c>
      <c r="M8" s="548">
        <f aca="true" t="shared" si="3" ref="M8:S8">SUM(M9:M32)</f>
        <v>57</v>
      </c>
      <c r="N8" s="548">
        <f t="shared" si="3"/>
        <v>142</v>
      </c>
      <c r="O8" s="548">
        <f t="shared" si="3"/>
        <v>0</v>
      </c>
      <c r="P8" s="548">
        <f t="shared" si="3"/>
        <v>68</v>
      </c>
      <c r="Q8" s="548">
        <f t="shared" si="3"/>
        <v>66</v>
      </c>
      <c r="R8" s="548">
        <f t="shared" si="3"/>
        <v>20</v>
      </c>
      <c r="S8" s="547">
        <f t="shared" si="3"/>
        <v>156</v>
      </c>
      <c r="T8" s="543">
        <f aca="true" t="shared" si="4" ref="T8:T32">U8+V8+W8+X8+Y8+Z8+AA8</f>
        <v>599</v>
      </c>
      <c r="U8" s="548">
        <f aca="true" t="shared" si="5" ref="U8:AA8">SUM(U9:U32)</f>
        <v>75</v>
      </c>
      <c r="V8" s="548">
        <f t="shared" si="5"/>
        <v>180</v>
      </c>
      <c r="W8" s="548">
        <f t="shared" si="5"/>
        <v>2</v>
      </c>
      <c r="X8" s="548">
        <f t="shared" si="5"/>
        <v>70</v>
      </c>
      <c r="Y8" s="548">
        <f t="shared" si="5"/>
        <v>95</v>
      </c>
      <c r="Z8" s="548">
        <f t="shared" si="5"/>
        <v>20</v>
      </c>
      <c r="AA8" s="550">
        <f t="shared" si="5"/>
        <v>157</v>
      </c>
      <c r="AB8" s="549">
        <f aca="true" t="shared" si="6" ref="AB8:AB32">AC8+AD8+AE8+AF8+AG8+AH8+AI8</f>
        <v>513</v>
      </c>
      <c r="AC8" s="548">
        <f aca="true" t="shared" si="7" ref="AC8:AI8">SUM(AC9:AC32)</f>
        <v>57</v>
      </c>
      <c r="AD8" s="548">
        <f t="shared" si="7"/>
        <v>162</v>
      </c>
      <c r="AE8" s="548">
        <f t="shared" si="7"/>
        <v>2</v>
      </c>
      <c r="AF8" s="548">
        <f t="shared" si="7"/>
        <v>68</v>
      </c>
      <c r="AG8" s="548">
        <f t="shared" si="7"/>
        <v>57</v>
      </c>
      <c r="AH8" s="548">
        <f t="shared" si="7"/>
        <v>20</v>
      </c>
      <c r="AI8" s="547">
        <f t="shared" si="7"/>
        <v>147</v>
      </c>
      <c r="AJ8" s="549">
        <f aca="true" t="shared" si="8" ref="AJ8:AJ32">AK8+AL8+AM8+AN8+AO8+AP8+AQ8</f>
        <v>447</v>
      </c>
      <c r="AK8" s="548">
        <f aca="true" t="shared" si="9" ref="AK8:AQ8">SUM(AK9:AK32)</f>
        <v>38</v>
      </c>
      <c r="AL8" s="548">
        <f t="shared" si="9"/>
        <v>147</v>
      </c>
      <c r="AM8" s="548">
        <f t="shared" si="9"/>
        <v>1</v>
      </c>
      <c r="AN8" s="548">
        <f t="shared" si="9"/>
        <v>64</v>
      </c>
      <c r="AO8" s="548">
        <f t="shared" si="9"/>
        <v>40</v>
      </c>
      <c r="AP8" s="548">
        <f t="shared" si="9"/>
        <v>20</v>
      </c>
      <c r="AQ8" s="548">
        <f t="shared" si="9"/>
        <v>137</v>
      </c>
      <c r="AR8" s="548">
        <f aca="true" t="shared" si="10" ref="AR8:AR32">AS8+AT8+AU8+AV8+AW8+AX8+AY8</f>
        <v>66</v>
      </c>
      <c r="AS8" s="548">
        <f aca="true" t="shared" si="11" ref="AS8:AY8">SUM(AS9:AS32)</f>
        <v>19</v>
      </c>
      <c r="AT8" s="548">
        <f t="shared" si="11"/>
        <v>15</v>
      </c>
      <c r="AU8" s="548">
        <f t="shared" si="11"/>
        <v>1</v>
      </c>
      <c r="AV8" s="548">
        <f t="shared" si="11"/>
        <v>4</v>
      </c>
      <c r="AW8" s="548">
        <f t="shared" si="11"/>
        <v>17</v>
      </c>
      <c r="AX8" s="548">
        <f t="shared" si="11"/>
        <v>0</v>
      </c>
      <c r="AY8" s="547">
        <f t="shared" si="11"/>
        <v>10</v>
      </c>
      <c r="AZ8" s="543">
        <f aca="true" t="shared" si="12" ref="AZ8:AZ32">BA8+BB8+BC8+BD8+BE8+BF8+BG8</f>
        <v>436</v>
      </c>
      <c r="BA8" s="548">
        <f aca="true" t="shared" si="13" ref="BA8:BG8">SUM(BA9:BA32)</f>
        <v>49</v>
      </c>
      <c r="BB8" s="548">
        <f t="shared" si="13"/>
        <v>123</v>
      </c>
      <c r="BC8" s="548">
        <f t="shared" si="13"/>
        <v>0</v>
      </c>
      <c r="BD8" s="548">
        <f t="shared" si="13"/>
        <v>65</v>
      </c>
      <c r="BE8" s="548">
        <f t="shared" si="13"/>
        <v>34</v>
      </c>
      <c r="BF8" s="548">
        <f t="shared" si="13"/>
        <v>20</v>
      </c>
      <c r="BG8" s="547">
        <f t="shared" si="13"/>
        <v>145</v>
      </c>
      <c r="BH8" s="543">
        <f aca="true" t="shared" si="14" ref="BH8:BH32">BI8+BJ8+BK8+BL8+BM8+BN8+BO8</f>
        <v>86</v>
      </c>
      <c r="BI8" s="548">
        <f aca="true" t="shared" si="15" ref="BI8:BO8">SUM(BI9:BI32)</f>
        <v>18</v>
      </c>
      <c r="BJ8" s="548">
        <f t="shared" si="15"/>
        <v>18</v>
      </c>
      <c r="BK8" s="548">
        <f t="shared" si="15"/>
        <v>0</v>
      </c>
      <c r="BL8" s="548">
        <f t="shared" si="15"/>
        <v>2</v>
      </c>
      <c r="BM8" s="548">
        <f t="shared" si="15"/>
        <v>38</v>
      </c>
      <c r="BN8" s="548">
        <f t="shared" si="15"/>
        <v>0</v>
      </c>
      <c r="BO8" s="547">
        <f t="shared" si="15"/>
        <v>10</v>
      </c>
    </row>
    <row r="9" spans="1:67" ht="12.75">
      <c r="A9" s="544">
        <v>1</v>
      </c>
      <c r="B9" s="545" t="s">
        <v>508</v>
      </c>
      <c r="C9" s="544">
        <v>10</v>
      </c>
      <c r="D9" s="543">
        <f t="shared" si="0"/>
        <v>0</v>
      </c>
      <c r="E9" s="546"/>
      <c r="F9" s="272"/>
      <c r="G9" s="272"/>
      <c r="H9" s="272"/>
      <c r="I9" s="272"/>
      <c r="J9" s="272"/>
      <c r="K9" s="540"/>
      <c r="L9" s="543">
        <f t="shared" si="2"/>
        <v>0</v>
      </c>
      <c r="M9" s="272"/>
      <c r="N9" s="272"/>
      <c r="O9" s="272"/>
      <c r="P9" s="272"/>
      <c r="Q9" s="272"/>
      <c r="R9" s="272"/>
      <c r="S9" s="540"/>
      <c r="T9" s="539">
        <f t="shared" si="4"/>
        <v>0</v>
      </c>
      <c r="U9" s="538">
        <f aca="true" t="shared" si="16" ref="U9:U32">E9+M9</f>
        <v>0</v>
      </c>
      <c r="V9" s="538">
        <f aca="true" t="shared" si="17" ref="V9:V32">F9+N9</f>
        <v>0</v>
      </c>
      <c r="W9" s="538">
        <f aca="true" t="shared" si="18" ref="W9:W32">G9+O9</f>
        <v>0</v>
      </c>
      <c r="X9" s="538">
        <f aca="true" t="shared" si="19" ref="X9:X32">H9+P9</f>
        <v>0</v>
      </c>
      <c r="Y9" s="538">
        <f aca="true" t="shared" si="20" ref="Y9:Y32">I9+Q9</f>
        <v>0</v>
      </c>
      <c r="Z9" s="538">
        <f aca="true" t="shared" si="21" ref="Z9:Z32">J9+R9</f>
        <v>0</v>
      </c>
      <c r="AA9" s="542">
        <f aca="true" t="shared" si="22" ref="AA9:AA32">K9+S9</f>
        <v>0</v>
      </c>
      <c r="AB9" s="541">
        <f t="shared" si="6"/>
        <v>0</v>
      </c>
      <c r="AC9" s="538">
        <f aca="true" t="shared" si="23" ref="AC9:AC18">AK9+AS9</f>
        <v>0</v>
      </c>
      <c r="AD9" s="538">
        <f aca="true" t="shared" si="24" ref="AD9:AD18">AL9+AT9</f>
        <v>0</v>
      </c>
      <c r="AE9" s="538">
        <f aca="true" t="shared" si="25" ref="AE9:AE18">AM9+AU9</f>
        <v>0</v>
      </c>
      <c r="AF9" s="538">
        <f aca="true" t="shared" si="26" ref="AF9:AF18">AN9+AV9</f>
        <v>0</v>
      </c>
      <c r="AG9" s="538">
        <f aca="true" t="shared" si="27" ref="AG9:AG18">AO9+AW9</f>
        <v>0</v>
      </c>
      <c r="AH9" s="538">
        <f aca="true" t="shared" si="28" ref="AH9:AH18">AP9+AX9</f>
        <v>0</v>
      </c>
      <c r="AI9" s="537">
        <f aca="true" t="shared" si="29" ref="AI9:AI18">AQ9+AY9</f>
        <v>0</v>
      </c>
      <c r="AJ9" s="541">
        <f t="shared" si="8"/>
        <v>0</v>
      </c>
      <c r="AK9" s="272"/>
      <c r="AL9" s="272"/>
      <c r="AM9" s="272"/>
      <c r="AN9" s="272"/>
      <c r="AO9" s="272"/>
      <c r="AP9" s="272"/>
      <c r="AQ9" s="272"/>
      <c r="AR9" s="538">
        <f t="shared" si="10"/>
        <v>0</v>
      </c>
      <c r="AS9" s="272"/>
      <c r="AT9" s="272"/>
      <c r="AU9" s="272"/>
      <c r="AV9" s="272"/>
      <c r="AW9" s="272"/>
      <c r="AX9" s="272"/>
      <c r="AY9" s="540"/>
      <c r="AZ9" s="539">
        <f t="shared" si="12"/>
        <v>0</v>
      </c>
      <c r="BA9" s="272"/>
      <c r="BB9" s="272"/>
      <c r="BC9" s="272"/>
      <c r="BD9" s="272"/>
      <c r="BE9" s="272"/>
      <c r="BF9" s="272"/>
      <c r="BG9" s="540"/>
      <c r="BH9" s="539">
        <f t="shared" si="14"/>
        <v>0</v>
      </c>
      <c r="BI9" s="538">
        <f aca="true" t="shared" si="30" ref="BI9:BI32">U9-AC9</f>
        <v>0</v>
      </c>
      <c r="BJ9" s="538">
        <f aca="true" t="shared" si="31" ref="BJ9:BJ32">V9-AD9</f>
        <v>0</v>
      </c>
      <c r="BK9" s="538">
        <f aca="true" t="shared" si="32" ref="BK9:BK32">W9-AE9</f>
        <v>0</v>
      </c>
      <c r="BL9" s="538">
        <f aca="true" t="shared" si="33" ref="BL9:BL32">X9-AF9</f>
        <v>0</v>
      </c>
      <c r="BM9" s="538">
        <f aca="true" t="shared" si="34" ref="BM9:BM32">Y9-AG9</f>
        <v>0</v>
      </c>
      <c r="BN9" s="538">
        <f aca="true" t="shared" si="35" ref="BN9:BN32">Z9-AH9</f>
        <v>0</v>
      </c>
      <c r="BO9" s="537">
        <f aca="true" t="shared" si="36" ref="BO9:BO32">AA9-AI9</f>
        <v>0</v>
      </c>
    </row>
    <row r="10" spans="1:67" ht="12.75">
      <c r="A10" s="544">
        <v>2</v>
      </c>
      <c r="B10" s="545" t="s">
        <v>507</v>
      </c>
      <c r="C10" s="544">
        <v>12</v>
      </c>
      <c r="D10" s="543">
        <f t="shared" si="0"/>
        <v>0</v>
      </c>
      <c r="E10" s="546"/>
      <c r="F10" s="272"/>
      <c r="G10" s="272"/>
      <c r="H10" s="272"/>
      <c r="I10" s="272"/>
      <c r="J10" s="272"/>
      <c r="K10" s="540"/>
      <c r="L10" s="543">
        <f t="shared" si="2"/>
        <v>0</v>
      </c>
      <c r="M10" s="272"/>
      <c r="N10" s="272"/>
      <c r="O10" s="272"/>
      <c r="P10" s="272"/>
      <c r="Q10" s="272"/>
      <c r="R10" s="272"/>
      <c r="S10" s="540"/>
      <c r="T10" s="539">
        <f t="shared" si="4"/>
        <v>0</v>
      </c>
      <c r="U10" s="538">
        <f t="shared" si="16"/>
        <v>0</v>
      </c>
      <c r="V10" s="538">
        <f t="shared" si="17"/>
        <v>0</v>
      </c>
      <c r="W10" s="538">
        <f t="shared" si="18"/>
        <v>0</v>
      </c>
      <c r="X10" s="538">
        <f t="shared" si="19"/>
        <v>0</v>
      </c>
      <c r="Y10" s="538">
        <f t="shared" si="20"/>
        <v>0</v>
      </c>
      <c r="Z10" s="538">
        <f t="shared" si="21"/>
        <v>0</v>
      </c>
      <c r="AA10" s="542">
        <f t="shared" si="22"/>
        <v>0</v>
      </c>
      <c r="AB10" s="541">
        <f t="shared" si="6"/>
        <v>0</v>
      </c>
      <c r="AC10" s="538">
        <f t="shared" si="23"/>
        <v>0</v>
      </c>
      <c r="AD10" s="538">
        <f t="shared" si="24"/>
        <v>0</v>
      </c>
      <c r="AE10" s="538">
        <f t="shared" si="25"/>
        <v>0</v>
      </c>
      <c r="AF10" s="538">
        <f t="shared" si="26"/>
        <v>0</v>
      </c>
      <c r="AG10" s="538">
        <f t="shared" si="27"/>
        <v>0</v>
      </c>
      <c r="AH10" s="538">
        <f t="shared" si="28"/>
        <v>0</v>
      </c>
      <c r="AI10" s="537">
        <f t="shared" si="29"/>
        <v>0</v>
      </c>
      <c r="AJ10" s="541">
        <f t="shared" si="8"/>
        <v>0</v>
      </c>
      <c r="AK10" s="272"/>
      <c r="AL10" s="272"/>
      <c r="AM10" s="272"/>
      <c r="AN10" s="272"/>
      <c r="AO10" s="272"/>
      <c r="AP10" s="272"/>
      <c r="AQ10" s="272"/>
      <c r="AR10" s="538">
        <f t="shared" si="10"/>
        <v>0</v>
      </c>
      <c r="AS10" s="272"/>
      <c r="AT10" s="272"/>
      <c r="AU10" s="272"/>
      <c r="AV10" s="272"/>
      <c r="AW10" s="272"/>
      <c r="AX10" s="272"/>
      <c r="AY10" s="540"/>
      <c r="AZ10" s="539">
        <f t="shared" si="12"/>
        <v>0</v>
      </c>
      <c r="BA10" s="272"/>
      <c r="BB10" s="272"/>
      <c r="BC10" s="272"/>
      <c r="BD10" s="272"/>
      <c r="BE10" s="272"/>
      <c r="BF10" s="272"/>
      <c r="BG10" s="540"/>
      <c r="BH10" s="539">
        <f t="shared" si="14"/>
        <v>0</v>
      </c>
      <c r="BI10" s="538">
        <f t="shared" si="30"/>
        <v>0</v>
      </c>
      <c r="BJ10" s="538">
        <f t="shared" si="31"/>
        <v>0</v>
      </c>
      <c r="BK10" s="538">
        <f t="shared" si="32"/>
        <v>0</v>
      </c>
      <c r="BL10" s="538">
        <f t="shared" si="33"/>
        <v>0</v>
      </c>
      <c r="BM10" s="538">
        <f t="shared" si="34"/>
        <v>0</v>
      </c>
      <c r="BN10" s="538">
        <f t="shared" si="35"/>
        <v>0</v>
      </c>
      <c r="BO10" s="537">
        <f t="shared" si="36"/>
        <v>0</v>
      </c>
    </row>
    <row r="11" spans="1:67" ht="12.75">
      <c r="A11" s="544">
        <v>3</v>
      </c>
      <c r="B11" s="545" t="s">
        <v>506</v>
      </c>
      <c r="C11" s="544">
        <v>13</v>
      </c>
      <c r="D11" s="543">
        <f t="shared" si="0"/>
        <v>11</v>
      </c>
      <c r="E11" s="546">
        <v>1</v>
      </c>
      <c r="F11" s="272">
        <v>2</v>
      </c>
      <c r="G11" s="272"/>
      <c r="H11" s="272"/>
      <c r="I11" s="272">
        <v>8</v>
      </c>
      <c r="J11" s="272"/>
      <c r="K11" s="540"/>
      <c r="L11" s="543">
        <f t="shared" si="2"/>
        <v>94</v>
      </c>
      <c r="M11" s="272">
        <v>5</v>
      </c>
      <c r="N11" s="272">
        <v>9</v>
      </c>
      <c r="O11" s="272"/>
      <c r="P11" s="272">
        <v>22</v>
      </c>
      <c r="Q11" s="272">
        <v>19</v>
      </c>
      <c r="R11" s="272">
        <v>3</v>
      </c>
      <c r="S11" s="540">
        <v>36</v>
      </c>
      <c r="T11" s="539">
        <f t="shared" si="4"/>
        <v>105</v>
      </c>
      <c r="U11" s="538">
        <f t="shared" si="16"/>
        <v>6</v>
      </c>
      <c r="V11" s="538">
        <f t="shared" si="17"/>
        <v>11</v>
      </c>
      <c r="W11" s="538">
        <f t="shared" si="18"/>
        <v>0</v>
      </c>
      <c r="X11" s="538">
        <f t="shared" si="19"/>
        <v>22</v>
      </c>
      <c r="Y11" s="538">
        <f t="shared" si="20"/>
        <v>27</v>
      </c>
      <c r="Z11" s="538">
        <f t="shared" si="21"/>
        <v>3</v>
      </c>
      <c r="AA11" s="542">
        <f t="shared" si="22"/>
        <v>36</v>
      </c>
      <c r="AB11" s="541">
        <f t="shared" si="6"/>
        <v>93</v>
      </c>
      <c r="AC11" s="538">
        <f t="shared" si="23"/>
        <v>4</v>
      </c>
      <c r="AD11" s="538">
        <f t="shared" si="24"/>
        <v>11</v>
      </c>
      <c r="AE11" s="538">
        <f t="shared" si="25"/>
        <v>0</v>
      </c>
      <c r="AF11" s="538">
        <f t="shared" si="26"/>
        <v>21</v>
      </c>
      <c r="AG11" s="538">
        <f t="shared" si="27"/>
        <v>18</v>
      </c>
      <c r="AH11" s="538">
        <f t="shared" si="28"/>
        <v>3</v>
      </c>
      <c r="AI11" s="537">
        <f t="shared" si="29"/>
        <v>36</v>
      </c>
      <c r="AJ11" s="541">
        <f t="shared" si="8"/>
        <v>83</v>
      </c>
      <c r="AK11" s="272">
        <v>2</v>
      </c>
      <c r="AL11" s="272">
        <v>10</v>
      </c>
      <c r="AM11" s="272"/>
      <c r="AN11" s="272">
        <v>20</v>
      </c>
      <c r="AO11" s="272">
        <v>13</v>
      </c>
      <c r="AP11" s="272">
        <v>3</v>
      </c>
      <c r="AQ11" s="272">
        <v>35</v>
      </c>
      <c r="AR11" s="538">
        <f t="shared" si="10"/>
        <v>10</v>
      </c>
      <c r="AS11" s="272">
        <v>2</v>
      </c>
      <c r="AT11" s="272">
        <v>1</v>
      </c>
      <c r="AU11" s="272"/>
      <c r="AV11" s="272">
        <v>1</v>
      </c>
      <c r="AW11" s="272">
        <v>5</v>
      </c>
      <c r="AX11" s="272"/>
      <c r="AY11" s="540">
        <v>1</v>
      </c>
      <c r="AZ11" s="539">
        <f t="shared" si="12"/>
        <v>82</v>
      </c>
      <c r="BA11" s="272">
        <v>3</v>
      </c>
      <c r="BB11" s="272">
        <v>7</v>
      </c>
      <c r="BC11" s="272"/>
      <c r="BD11" s="272">
        <v>21</v>
      </c>
      <c r="BE11" s="272">
        <v>12</v>
      </c>
      <c r="BF11" s="272">
        <v>3</v>
      </c>
      <c r="BG11" s="540">
        <v>36</v>
      </c>
      <c r="BH11" s="539">
        <f t="shared" si="14"/>
        <v>12</v>
      </c>
      <c r="BI11" s="538">
        <f t="shared" si="30"/>
        <v>2</v>
      </c>
      <c r="BJ11" s="538">
        <f t="shared" si="31"/>
        <v>0</v>
      </c>
      <c r="BK11" s="538">
        <f t="shared" si="32"/>
        <v>0</v>
      </c>
      <c r="BL11" s="538">
        <f t="shared" si="33"/>
        <v>1</v>
      </c>
      <c r="BM11" s="538">
        <f t="shared" si="34"/>
        <v>9</v>
      </c>
      <c r="BN11" s="538">
        <f t="shared" si="35"/>
        <v>0</v>
      </c>
      <c r="BO11" s="537">
        <f t="shared" si="36"/>
        <v>0</v>
      </c>
    </row>
    <row r="12" spans="1:67" ht="12.75">
      <c r="A12" s="544">
        <v>4</v>
      </c>
      <c r="B12" s="545" t="s">
        <v>505</v>
      </c>
      <c r="C12" s="544">
        <v>19</v>
      </c>
      <c r="D12" s="543">
        <f t="shared" si="0"/>
        <v>12</v>
      </c>
      <c r="E12" s="546">
        <v>5</v>
      </c>
      <c r="F12" s="272">
        <v>7</v>
      </c>
      <c r="G12" s="272"/>
      <c r="H12" s="272"/>
      <c r="I12" s="272"/>
      <c r="J12" s="272"/>
      <c r="K12" s="540"/>
      <c r="L12" s="543">
        <f t="shared" si="2"/>
        <v>46</v>
      </c>
      <c r="M12" s="272">
        <v>9</v>
      </c>
      <c r="N12" s="272">
        <v>26</v>
      </c>
      <c r="O12" s="272"/>
      <c r="P12" s="272">
        <v>1</v>
      </c>
      <c r="Q12" s="272"/>
      <c r="R12" s="272"/>
      <c r="S12" s="540">
        <v>10</v>
      </c>
      <c r="T12" s="539">
        <f t="shared" si="4"/>
        <v>58</v>
      </c>
      <c r="U12" s="538">
        <f t="shared" si="16"/>
        <v>14</v>
      </c>
      <c r="V12" s="538">
        <f t="shared" si="17"/>
        <v>33</v>
      </c>
      <c r="W12" s="538">
        <f t="shared" si="18"/>
        <v>0</v>
      </c>
      <c r="X12" s="538">
        <f t="shared" si="19"/>
        <v>1</v>
      </c>
      <c r="Y12" s="538">
        <f t="shared" si="20"/>
        <v>0</v>
      </c>
      <c r="Z12" s="538">
        <f t="shared" si="21"/>
        <v>0</v>
      </c>
      <c r="AA12" s="542">
        <f t="shared" si="22"/>
        <v>10</v>
      </c>
      <c r="AB12" s="541">
        <f t="shared" si="6"/>
        <v>50</v>
      </c>
      <c r="AC12" s="538">
        <f t="shared" si="23"/>
        <v>11</v>
      </c>
      <c r="AD12" s="538">
        <f t="shared" si="24"/>
        <v>28</v>
      </c>
      <c r="AE12" s="538">
        <f t="shared" si="25"/>
        <v>0</v>
      </c>
      <c r="AF12" s="538">
        <f t="shared" si="26"/>
        <v>1</v>
      </c>
      <c r="AG12" s="538">
        <f t="shared" si="27"/>
        <v>0</v>
      </c>
      <c r="AH12" s="538">
        <f t="shared" si="28"/>
        <v>0</v>
      </c>
      <c r="AI12" s="537">
        <f t="shared" si="29"/>
        <v>10</v>
      </c>
      <c r="AJ12" s="541">
        <f t="shared" si="8"/>
        <v>45</v>
      </c>
      <c r="AK12" s="272">
        <v>10</v>
      </c>
      <c r="AL12" s="272">
        <v>28</v>
      </c>
      <c r="AM12" s="272"/>
      <c r="AN12" s="272">
        <v>1</v>
      </c>
      <c r="AO12" s="272"/>
      <c r="AP12" s="272"/>
      <c r="AQ12" s="272">
        <v>6</v>
      </c>
      <c r="AR12" s="538">
        <f t="shared" si="10"/>
        <v>5</v>
      </c>
      <c r="AS12" s="272">
        <v>1</v>
      </c>
      <c r="AT12" s="272"/>
      <c r="AU12" s="272"/>
      <c r="AV12" s="272"/>
      <c r="AW12" s="272"/>
      <c r="AX12" s="272"/>
      <c r="AY12" s="540">
        <v>4</v>
      </c>
      <c r="AZ12" s="539">
        <f t="shared" si="12"/>
        <v>45</v>
      </c>
      <c r="BA12" s="272">
        <v>11</v>
      </c>
      <c r="BB12" s="272">
        <v>23</v>
      </c>
      <c r="BC12" s="272"/>
      <c r="BD12" s="272">
        <v>1</v>
      </c>
      <c r="BE12" s="272"/>
      <c r="BF12" s="272"/>
      <c r="BG12" s="540">
        <v>10</v>
      </c>
      <c r="BH12" s="539">
        <f t="shared" si="14"/>
        <v>8</v>
      </c>
      <c r="BI12" s="538">
        <f t="shared" si="30"/>
        <v>3</v>
      </c>
      <c r="BJ12" s="538">
        <f t="shared" si="31"/>
        <v>5</v>
      </c>
      <c r="BK12" s="538">
        <f t="shared" si="32"/>
        <v>0</v>
      </c>
      <c r="BL12" s="538">
        <f t="shared" si="33"/>
        <v>0</v>
      </c>
      <c r="BM12" s="538">
        <f t="shared" si="34"/>
        <v>0</v>
      </c>
      <c r="BN12" s="538">
        <f t="shared" si="35"/>
        <v>0</v>
      </c>
      <c r="BO12" s="537">
        <f t="shared" si="36"/>
        <v>0</v>
      </c>
    </row>
    <row r="13" spans="1:67" ht="12.75">
      <c r="A13" s="544">
        <v>5</v>
      </c>
      <c r="B13" s="545" t="s">
        <v>504</v>
      </c>
      <c r="C13" s="544">
        <v>14</v>
      </c>
      <c r="D13" s="543">
        <f t="shared" si="0"/>
        <v>9</v>
      </c>
      <c r="E13" s="546">
        <v>3</v>
      </c>
      <c r="F13" s="272">
        <v>5</v>
      </c>
      <c r="G13" s="272">
        <v>1</v>
      </c>
      <c r="H13" s="272"/>
      <c r="I13" s="272"/>
      <c r="J13" s="272"/>
      <c r="K13" s="540"/>
      <c r="L13" s="543">
        <f t="shared" si="2"/>
        <v>41</v>
      </c>
      <c r="M13" s="272">
        <v>10</v>
      </c>
      <c r="N13" s="272">
        <v>26</v>
      </c>
      <c r="O13" s="272"/>
      <c r="P13" s="272"/>
      <c r="Q13" s="272"/>
      <c r="R13" s="272"/>
      <c r="S13" s="540">
        <v>5</v>
      </c>
      <c r="T13" s="539">
        <f t="shared" si="4"/>
        <v>50</v>
      </c>
      <c r="U13" s="538">
        <f t="shared" si="16"/>
        <v>13</v>
      </c>
      <c r="V13" s="538">
        <f t="shared" si="17"/>
        <v>31</v>
      </c>
      <c r="W13" s="538">
        <f t="shared" si="18"/>
        <v>1</v>
      </c>
      <c r="X13" s="538">
        <f t="shared" si="19"/>
        <v>0</v>
      </c>
      <c r="Y13" s="538">
        <f t="shared" si="20"/>
        <v>0</v>
      </c>
      <c r="Z13" s="538">
        <f t="shared" si="21"/>
        <v>0</v>
      </c>
      <c r="AA13" s="542">
        <f t="shared" si="22"/>
        <v>5</v>
      </c>
      <c r="AB13" s="541">
        <f t="shared" si="6"/>
        <v>47</v>
      </c>
      <c r="AC13" s="538">
        <f t="shared" si="23"/>
        <v>11</v>
      </c>
      <c r="AD13" s="538">
        <f t="shared" si="24"/>
        <v>30</v>
      </c>
      <c r="AE13" s="538">
        <f t="shared" si="25"/>
        <v>1</v>
      </c>
      <c r="AF13" s="538">
        <f t="shared" si="26"/>
        <v>0</v>
      </c>
      <c r="AG13" s="538">
        <f t="shared" si="27"/>
        <v>0</v>
      </c>
      <c r="AH13" s="538">
        <f t="shared" si="28"/>
        <v>0</v>
      </c>
      <c r="AI13" s="537">
        <f t="shared" si="29"/>
        <v>5</v>
      </c>
      <c r="AJ13" s="541">
        <f t="shared" si="8"/>
        <v>35</v>
      </c>
      <c r="AK13" s="272">
        <v>6</v>
      </c>
      <c r="AL13" s="272">
        <v>24</v>
      </c>
      <c r="AM13" s="272"/>
      <c r="AN13" s="272"/>
      <c r="AO13" s="272"/>
      <c r="AP13" s="272"/>
      <c r="AQ13" s="272">
        <v>5</v>
      </c>
      <c r="AR13" s="538">
        <f t="shared" si="10"/>
        <v>12</v>
      </c>
      <c r="AS13" s="272">
        <v>5</v>
      </c>
      <c r="AT13" s="272">
        <v>6</v>
      </c>
      <c r="AU13" s="272">
        <v>1</v>
      </c>
      <c r="AV13" s="272"/>
      <c r="AW13" s="272"/>
      <c r="AX13" s="272"/>
      <c r="AY13" s="540"/>
      <c r="AZ13" s="539">
        <f t="shared" si="12"/>
        <v>36</v>
      </c>
      <c r="BA13" s="272">
        <v>7</v>
      </c>
      <c r="BB13" s="272">
        <v>24</v>
      </c>
      <c r="BC13" s="272"/>
      <c r="BD13" s="272"/>
      <c r="BE13" s="272"/>
      <c r="BF13" s="272"/>
      <c r="BG13" s="540">
        <v>5</v>
      </c>
      <c r="BH13" s="539">
        <f t="shared" si="14"/>
        <v>3</v>
      </c>
      <c r="BI13" s="538">
        <f t="shared" si="30"/>
        <v>2</v>
      </c>
      <c r="BJ13" s="538">
        <f t="shared" si="31"/>
        <v>1</v>
      </c>
      <c r="BK13" s="538">
        <f t="shared" si="32"/>
        <v>0</v>
      </c>
      <c r="BL13" s="538">
        <f t="shared" si="33"/>
        <v>0</v>
      </c>
      <c r="BM13" s="538">
        <f t="shared" si="34"/>
        <v>0</v>
      </c>
      <c r="BN13" s="538">
        <f t="shared" si="35"/>
        <v>0</v>
      </c>
      <c r="BO13" s="537">
        <f t="shared" si="36"/>
        <v>0</v>
      </c>
    </row>
    <row r="14" spans="1:67" ht="12.75">
      <c r="A14" s="544">
        <v>6</v>
      </c>
      <c r="B14" s="545" t="s">
        <v>503</v>
      </c>
      <c r="C14" s="544">
        <v>10</v>
      </c>
      <c r="D14" s="543">
        <f t="shared" si="0"/>
        <v>0</v>
      </c>
      <c r="E14" s="546"/>
      <c r="F14" s="272"/>
      <c r="G14" s="272"/>
      <c r="H14" s="272"/>
      <c r="I14" s="272"/>
      <c r="J14" s="272"/>
      <c r="K14" s="540"/>
      <c r="L14" s="543">
        <f t="shared" si="2"/>
        <v>0</v>
      </c>
      <c r="M14" s="272"/>
      <c r="N14" s="272"/>
      <c r="O14" s="272"/>
      <c r="P14" s="272"/>
      <c r="Q14" s="272"/>
      <c r="R14" s="272"/>
      <c r="S14" s="540"/>
      <c r="T14" s="539">
        <f t="shared" si="4"/>
        <v>0</v>
      </c>
      <c r="U14" s="538">
        <f t="shared" si="16"/>
        <v>0</v>
      </c>
      <c r="V14" s="538">
        <f t="shared" si="17"/>
        <v>0</v>
      </c>
      <c r="W14" s="538">
        <f t="shared" si="18"/>
        <v>0</v>
      </c>
      <c r="X14" s="538">
        <f t="shared" si="19"/>
        <v>0</v>
      </c>
      <c r="Y14" s="538">
        <f t="shared" si="20"/>
        <v>0</v>
      </c>
      <c r="Z14" s="538">
        <f t="shared" si="21"/>
        <v>0</v>
      </c>
      <c r="AA14" s="542">
        <f t="shared" si="22"/>
        <v>0</v>
      </c>
      <c r="AB14" s="541">
        <f t="shared" si="6"/>
        <v>0</v>
      </c>
      <c r="AC14" s="538">
        <f t="shared" si="23"/>
        <v>0</v>
      </c>
      <c r="AD14" s="538">
        <f t="shared" si="24"/>
        <v>0</v>
      </c>
      <c r="AE14" s="538">
        <f t="shared" si="25"/>
        <v>0</v>
      </c>
      <c r="AF14" s="538">
        <f t="shared" si="26"/>
        <v>0</v>
      </c>
      <c r="AG14" s="538">
        <f t="shared" si="27"/>
        <v>0</v>
      </c>
      <c r="AH14" s="538">
        <f t="shared" si="28"/>
        <v>0</v>
      </c>
      <c r="AI14" s="537">
        <f t="shared" si="29"/>
        <v>0</v>
      </c>
      <c r="AJ14" s="541">
        <f t="shared" si="8"/>
        <v>0</v>
      </c>
      <c r="AK14" s="272"/>
      <c r="AL14" s="272"/>
      <c r="AM14" s="272"/>
      <c r="AN14" s="272"/>
      <c r="AO14" s="272"/>
      <c r="AP14" s="272"/>
      <c r="AQ14" s="272"/>
      <c r="AR14" s="538">
        <f t="shared" si="10"/>
        <v>0</v>
      </c>
      <c r="AS14" s="272"/>
      <c r="AT14" s="272"/>
      <c r="AU14" s="272"/>
      <c r="AV14" s="272"/>
      <c r="AW14" s="272"/>
      <c r="AX14" s="272"/>
      <c r="AY14" s="540"/>
      <c r="AZ14" s="539">
        <f t="shared" si="12"/>
        <v>0</v>
      </c>
      <c r="BA14" s="272"/>
      <c r="BB14" s="272"/>
      <c r="BC14" s="272"/>
      <c r="BD14" s="272"/>
      <c r="BE14" s="272"/>
      <c r="BF14" s="272"/>
      <c r="BG14" s="540"/>
      <c r="BH14" s="539">
        <f t="shared" si="14"/>
        <v>0</v>
      </c>
      <c r="BI14" s="538">
        <f t="shared" si="30"/>
        <v>0</v>
      </c>
      <c r="BJ14" s="538">
        <f t="shared" si="31"/>
        <v>0</v>
      </c>
      <c r="BK14" s="538">
        <f t="shared" si="32"/>
        <v>0</v>
      </c>
      <c r="BL14" s="538">
        <f t="shared" si="33"/>
        <v>0</v>
      </c>
      <c r="BM14" s="538">
        <f t="shared" si="34"/>
        <v>0</v>
      </c>
      <c r="BN14" s="538">
        <f t="shared" si="35"/>
        <v>0</v>
      </c>
      <c r="BO14" s="537">
        <f t="shared" si="36"/>
        <v>0</v>
      </c>
    </row>
    <row r="15" spans="1:67" ht="12.75">
      <c r="A15" s="544">
        <v>7</v>
      </c>
      <c r="B15" s="545" t="s">
        <v>502</v>
      </c>
      <c r="C15" s="544">
        <v>11</v>
      </c>
      <c r="D15" s="543">
        <f t="shared" si="0"/>
        <v>10</v>
      </c>
      <c r="E15" s="546">
        <v>3</v>
      </c>
      <c r="F15" s="272">
        <v>7</v>
      </c>
      <c r="G15" s="272"/>
      <c r="H15" s="272"/>
      <c r="I15" s="272"/>
      <c r="J15" s="272"/>
      <c r="K15" s="540"/>
      <c r="L15" s="543">
        <f t="shared" si="2"/>
        <v>52</v>
      </c>
      <c r="M15" s="272">
        <v>10</v>
      </c>
      <c r="N15" s="272">
        <v>31</v>
      </c>
      <c r="O15" s="272"/>
      <c r="P15" s="272">
        <v>3</v>
      </c>
      <c r="Q15" s="272"/>
      <c r="R15" s="272"/>
      <c r="S15" s="540">
        <v>8</v>
      </c>
      <c r="T15" s="539">
        <f t="shared" si="4"/>
        <v>62</v>
      </c>
      <c r="U15" s="538">
        <f t="shared" si="16"/>
        <v>13</v>
      </c>
      <c r="V15" s="538">
        <f t="shared" si="17"/>
        <v>38</v>
      </c>
      <c r="W15" s="538">
        <f t="shared" si="18"/>
        <v>0</v>
      </c>
      <c r="X15" s="538">
        <f t="shared" si="19"/>
        <v>3</v>
      </c>
      <c r="Y15" s="538">
        <f t="shared" si="20"/>
        <v>0</v>
      </c>
      <c r="Z15" s="538">
        <f t="shared" si="21"/>
        <v>0</v>
      </c>
      <c r="AA15" s="542">
        <f t="shared" si="22"/>
        <v>8</v>
      </c>
      <c r="AB15" s="541">
        <f t="shared" si="6"/>
        <v>52</v>
      </c>
      <c r="AC15" s="538">
        <f t="shared" si="23"/>
        <v>9</v>
      </c>
      <c r="AD15" s="538">
        <f t="shared" si="24"/>
        <v>33</v>
      </c>
      <c r="AE15" s="538">
        <f t="shared" si="25"/>
        <v>0</v>
      </c>
      <c r="AF15" s="538">
        <f t="shared" si="26"/>
        <v>3</v>
      </c>
      <c r="AG15" s="538">
        <f t="shared" si="27"/>
        <v>0</v>
      </c>
      <c r="AH15" s="538">
        <f t="shared" si="28"/>
        <v>0</v>
      </c>
      <c r="AI15" s="537">
        <f t="shared" si="29"/>
        <v>7</v>
      </c>
      <c r="AJ15" s="541">
        <f t="shared" si="8"/>
        <v>46</v>
      </c>
      <c r="AK15" s="272">
        <v>8</v>
      </c>
      <c r="AL15" s="272">
        <v>30</v>
      </c>
      <c r="AM15" s="272"/>
      <c r="AN15" s="272">
        <v>2</v>
      </c>
      <c r="AO15" s="272"/>
      <c r="AP15" s="272"/>
      <c r="AQ15" s="272">
        <v>6</v>
      </c>
      <c r="AR15" s="538">
        <f t="shared" si="10"/>
        <v>6</v>
      </c>
      <c r="AS15" s="272">
        <v>1</v>
      </c>
      <c r="AT15" s="272">
        <v>3</v>
      </c>
      <c r="AU15" s="272"/>
      <c r="AV15" s="272">
        <v>1</v>
      </c>
      <c r="AW15" s="272"/>
      <c r="AX15" s="272"/>
      <c r="AY15" s="540">
        <v>1</v>
      </c>
      <c r="AZ15" s="539">
        <f t="shared" si="12"/>
        <v>42</v>
      </c>
      <c r="BA15" s="272">
        <v>7</v>
      </c>
      <c r="BB15" s="272">
        <v>25</v>
      </c>
      <c r="BC15" s="272"/>
      <c r="BD15" s="272">
        <v>3</v>
      </c>
      <c r="BE15" s="272"/>
      <c r="BF15" s="272"/>
      <c r="BG15" s="540">
        <v>7</v>
      </c>
      <c r="BH15" s="539">
        <f t="shared" si="14"/>
        <v>10</v>
      </c>
      <c r="BI15" s="538">
        <f t="shared" si="30"/>
        <v>4</v>
      </c>
      <c r="BJ15" s="538">
        <f t="shared" si="31"/>
        <v>5</v>
      </c>
      <c r="BK15" s="538">
        <f t="shared" si="32"/>
        <v>0</v>
      </c>
      <c r="BL15" s="538">
        <f t="shared" si="33"/>
        <v>0</v>
      </c>
      <c r="BM15" s="538">
        <f t="shared" si="34"/>
        <v>0</v>
      </c>
      <c r="BN15" s="538">
        <f t="shared" si="35"/>
        <v>0</v>
      </c>
      <c r="BO15" s="537">
        <f t="shared" si="36"/>
        <v>1</v>
      </c>
    </row>
    <row r="16" spans="1:67" ht="12.75">
      <c r="A16" s="544">
        <v>8</v>
      </c>
      <c r="B16" s="545" t="s">
        <v>501</v>
      </c>
      <c r="C16" s="544">
        <v>13</v>
      </c>
      <c r="D16" s="543">
        <f t="shared" si="0"/>
        <v>8</v>
      </c>
      <c r="E16" s="546">
        <v>2</v>
      </c>
      <c r="F16" s="272">
        <v>6</v>
      </c>
      <c r="G16" s="272"/>
      <c r="H16" s="272"/>
      <c r="I16" s="272"/>
      <c r="J16" s="272"/>
      <c r="K16" s="540"/>
      <c r="L16" s="543">
        <f t="shared" si="2"/>
        <v>43</v>
      </c>
      <c r="M16" s="272">
        <v>9</v>
      </c>
      <c r="N16" s="272">
        <v>26</v>
      </c>
      <c r="O16" s="272"/>
      <c r="P16" s="272">
        <v>1</v>
      </c>
      <c r="Q16" s="272"/>
      <c r="R16" s="272"/>
      <c r="S16" s="540">
        <v>7</v>
      </c>
      <c r="T16" s="539">
        <f t="shared" si="4"/>
        <v>51</v>
      </c>
      <c r="U16" s="538">
        <f t="shared" si="16"/>
        <v>11</v>
      </c>
      <c r="V16" s="538">
        <f t="shared" si="17"/>
        <v>32</v>
      </c>
      <c r="W16" s="538">
        <f t="shared" si="18"/>
        <v>0</v>
      </c>
      <c r="X16" s="538">
        <f t="shared" si="19"/>
        <v>1</v>
      </c>
      <c r="Y16" s="538">
        <f t="shared" si="20"/>
        <v>0</v>
      </c>
      <c r="Z16" s="538">
        <f t="shared" si="21"/>
        <v>0</v>
      </c>
      <c r="AA16" s="542">
        <f t="shared" si="22"/>
        <v>7</v>
      </c>
      <c r="AB16" s="541">
        <f t="shared" si="6"/>
        <v>47</v>
      </c>
      <c r="AC16" s="538">
        <f t="shared" si="23"/>
        <v>11</v>
      </c>
      <c r="AD16" s="538">
        <f t="shared" si="24"/>
        <v>28</v>
      </c>
      <c r="AE16" s="538">
        <f t="shared" si="25"/>
        <v>0</v>
      </c>
      <c r="AF16" s="538">
        <f t="shared" si="26"/>
        <v>1</v>
      </c>
      <c r="AG16" s="538">
        <f t="shared" si="27"/>
        <v>0</v>
      </c>
      <c r="AH16" s="538">
        <f t="shared" si="28"/>
        <v>0</v>
      </c>
      <c r="AI16" s="537">
        <f t="shared" si="29"/>
        <v>7</v>
      </c>
      <c r="AJ16" s="541">
        <f t="shared" si="8"/>
        <v>41</v>
      </c>
      <c r="AK16" s="272">
        <v>8</v>
      </c>
      <c r="AL16" s="272">
        <v>25</v>
      </c>
      <c r="AM16" s="272"/>
      <c r="AN16" s="272">
        <v>1</v>
      </c>
      <c r="AO16" s="272"/>
      <c r="AP16" s="272"/>
      <c r="AQ16" s="272">
        <v>7</v>
      </c>
      <c r="AR16" s="538">
        <f t="shared" si="10"/>
        <v>6</v>
      </c>
      <c r="AS16" s="272">
        <v>3</v>
      </c>
      <c r="AT16" s="272">
        <v>3</v>
      </c>
      <c r="AU16" s="272"/>
      <c r="AV16" s="272"/>
      <c r="AW16" s="272"/>
      <c r="AX16" s="272"/>
      <c r="AY16" s="540"/>
      <c r="AZ16" s="539">
        <f t="shared" si="12"/>
        <v>39</v>
      </c>
      <c r="BA16" s="272">
        <v>11</v>
      </c>
      <c r="BB16" s="272">
        <v>20</v>
      </c>
      <c r="BC16" s="272"/>
      <c r="BD16" s="272">
        <v>1</v>
      </c>
      <c r="BE16" s="272"/>
      <c r="BF16" s="272"/>
      <c r="BG16" s="540">
        <v>7</v>
      </c>
      <c r="BH16" s="539">
        <f t="shared" si="14"/>
        <v>4</v>
      </c>
      <c r="BI16" s="538">
        <f t="shared" si="30"/>
        <v>0</v>
      </c>
      <c r="BJ16" s="538">
        <f t="shared" si="31"/>
        <v>4</v>
      </c>
      <c r="BK16" s="538">
        <f t="shared" si="32"/>
        <v>0</v>
      </c>
      <c r="BL16" s="538">
        <f t="shared" si="33"/>
        <v>0</v>
      </c>
      <c r="BM16" s="538">
        <f t="shared" si="34"/>
        <v>0</v>
      </c>
      <c r="BN16" s="538">
        <f t="shared" si="35"/>
        <v>0</v>
      </c>
      <c r="BO16" s="537">
        <f t="shared" si="36"/>
        <v>0</v>
      </c>
    </row>
    <row r="17" spans="1:67" ht="12.75">
      <c r="A17" s="544">
        <v>9</v>
      </c>
      <c r="B17" s="545" t="s">
        <v>500</v>
      </c>
      <c r="C17" s="544">
        <v>11</v>
      </c>
      <c r="D17" s="543">
        <f t="shared" si="0"/>
        <v>7</v>
      </c>
      <c r="E17" s="272">
        <v>1</v>
      </c>
      <c r="F17" s="272">
        <v>2</v>
      </c>
      <c r="G17" s="272"/>
      <c r="H17" s="272"/>
      <c r="I17" s="272">
        <v>4</v>
      </c>
      <c r="J17" s="272"/>
      <c r="K17" s="540"/>
      <c r="L17" s="543">
        <f t="shared" si="2"/>
        <v>107</v>
      </c>
      <c r="M17" s="272">
        <v>8</v>
      </c>
      <c r="N17" s="272">
        <v>13</v>
      </c>
      <c r="O17" s="272"/>
      <c r="P17" s="272">
        <v>18</v>
      </c>
      <c r="Q17" s="272">
        <v>19</v>
      </c>
      <c r="R17" s="272">
        <v>8</v>
      </c>
      <c r="S17" s="540">
        <v>41</v>
      </c>
      <c r="T17" s="539">
        <f t="shared" si="4"/>
        <v>114</v>
      </c>
      <c r="U17" s="538">
        <f t="shared" si="16"/>
        <v>9</v>
      </c>
      <c r="V17" s="538">
        <f t="shared" si="17"/>
        <v>15</v>
      </c>
      <c r="W17" s="538">
        <f t="shared" si="18"/>
        <v>0</v>
      </c>
      <c r="X17" s="538">
        <f t="shared" si="19"/>
        <v>18</v>
      </c>
      <c r="Y17" s="538">
        <f t="shared" si="20"/>
        <v>23</v>
      </c>
      <c r="Z17" s="538">
        <f t="shared" si="21"/>
        <v>8</v>
      </c>
      <c r="AA17" s="542">
        <f t="shared" si="22"/>
        <v>41</v>
      </c>
      <c r="AB17" s="541">
        <f t="shared" si="6"/>
        <v>96</v>
      </c>
      <c r="AC17" s="538">
        <f t="shared" si="23"/>
        <v>6</v>
      </c>
      <c r="AD17" s="538">
        <f t="shared" si="24"/>
        <v>14</v>
      </c>
      <c r="AE17" s="538">
        <f t="shared" si="25"/>
        <v>0</v>
      </c>
      <c r="AF17" s="538">
        <f t="shared" si="26"/>
        <v>17</v>
      </c>
      <c r="AG17" s="538">
        <f t="shared" si="27"/>
        <v>16</v>
      </c>
      <c r="AH17" s="538">
        <f t="shared" si="28"/>
        <v>8</v>
      </c>
      <c r="AI17" s="537">
        <f t="shared" si="29"/>
        <v>35</v>
      </c>
      <c r="AJ17" s="541">
        <f t="shared" si="8"/>
        <v>81</v>
      </c>
      <c r="AK17" s="272">
        <v>2</v>
      </c>
      <c r="AL17" s="272">
        <v>12</v>
      </c>
      <c r="AM17" s="272"/>
      <c r="AN17" s="272">
        <v>15</v>
      </c>
      <c r="AO17" s="272">
        <v>11</v>
      </c>
      <c r="AP17" s="272">
        <v>8</v>
      </c>
      <c r="AQ17" s="272">
        <v>33</v>
      </c>
      <c r="AR17" s="538">
        <f t="shared" si="10"/>
        <v>15</v>
      </c>
      <c r="AS17" s="272">
        <v>4</v>
      </c>
      <c r="AT17" s="272">
        <v>2</v>
      </c>
      <c r="AU17" s="272"/>
      <c r="AV17" s="272">
        <v>2</v>
      </c>
      <c r="AW17" s="272">
        <v>5</v>
      </c>
      <c r="AX17" s="272"/>
      <c r="AY17" s="540">
        <v>2</v>
      </c>
      <c r="AZ17" s="539">
        <f t="shared" si="12"/>
        <v>86</v>
      </c>
      <c r="BA17" s="272">
        <v>5</v>
      </c>
      <c r="BB17" s="272">
        <v>13</v>
      </c>
      <c r="BC17" s="272"/>
      <c r="BD17" s="272">
        <v>16</v>
      </c>
      <c r="BE17" s="272">
        <v>10</v>
      </c>
      <c r="BF17" s="272">
        <v>8</v>
      </c>
      <c r="BG17" s="540">
        <v>34</v>
      </c>
      <c r="BH17" s="539">
        <f t="shared" si="14"/>
        <v>18</v>
      </c>
      <c r="BI17" s="538">
        <f t="shared" si="30"/>
        <v>3</v>
      </c>
      <c r="BJ17" s="538">
        <f t="shared" si="31"/>
        <v>1</v>
      </c>
      <c r="BK17" s="538">
        <f t="shared" si="32"/>
        <v>0</v>
      </c>
      <c r="BL17" s="538">
        <f t="shared" si="33"/>
        <v>1</v>
      </c>
      <c r="BM17" s="538">
        <f t="shared" si="34"/>
        <v>7</v>
      </c>
      <c r="BN17" s="538">
        <f t="shared" si="35"/>
        <v>0</v>
      </c>
      <c r="BO17" s="537">
        <f t="shared" si="36"/>
        <v>6</v>
      </c>
    </row>
    <row r="18" spans="1:67" ht="12.75">
      <c r="A18" s="544">
        <v>10</v>
      </c>
      <c r="B18" s="545" t="s">
        <v>499</v>
      </c>
      <c r="C18" s="544">
        <v>4</v>
      </c>
      <c r="D18" s="543">
        <f t="shared" si="0"/>
        <v>0</v>
      </c>
      <c r="E18" s="272"/>
      <c r="F18" s="272"/>
      <c r="G18" s="272"/>
      <c r="H18" s="272"/>
      <c r="I18" s="272"/>
      <c r="J18" s="272"/>
      <c r="K18" s="540"/>
      <c r="L18" s="543">
        <f t="shared" si="2"/>
        <v>0</v>
      </c>
      <c r="M18" s="272"/>
      <c r="N18" s="272"/>
      <c r="O18" s="272"/>
      <c r="P18" s="272"/>
      <c r="Q18" s="272"/>
      <c r="R18" s="272"/>
      <c r="S18" s="540"/>
      <c r="T18" s="539">
        <f t="shared" si="4"/>
        <v>0</v>
      </c>
      <c r="U18" s="538">
        <f t="shared" si="16"/>
        <v>0</v>
      </c>
      <c r="V18" s="538">
        <f t="shared" si="17"/>
        <v>0</v>
      </c>
      <c r="W18" s="538">
        <f t="shared" si="18"/>
        <v>0</v>
      </c>
      <c r="X18" s="538">
        <f t="shared" si="19"/>
        <v>0</v>
      </c>
      <c r="Y18" s="538">
        <f t="shared" si="20"/>
        <v>0</v>
      </c>
      <c r="Z18" s="538">
        <f t="shared" si="21"/>
        <v>0</v>
      </c>
      <c r="AA18" s="542">
        <f t="shared" si="22"/>
        <v>0</v>
      </c>
      <c r="AB18" s="541">
        <f t="shared" si="6"/>
        <v>0</v>
      </c>
      <c r="AC18" s="538">
        <f t="shared" si="23"/>
        <v>0</v>
      </c>
      <c r="AD18" s="538">
        <f t="shared" si="24"/>
        <v>0</v>
      </c>
      <c r="AE18" s="538">
        <f t="shared" si="25"/>
        <v>0</v>
      </c>
      <c r="AF18" s="538">
        <f t="shared" si="26"/>
        <v>0</v>
      </c>
      <c r="AG18" s="538">
        <f t="shared" si="27"/>
        <v>0</v>
      </c>
      <c r="AH18" s="538">
        <f t="shared" si="28"/>
        <v>0</v>
      </c>
      <c r="AI18" s="537">
        <f t="shared" si="29"/>
        <v>0</v>
      </c>
      <c r="AJ18" s="541">
        <f t="shared" si="8"/>
        <v>0</v>
      </c>
      <c r="AK18" s="272"/>
      <c r="AL18" s="272"/>
      <c r="AM18" s="272"/>
      <c r="AN18" s="272"/>
      <c r="AO18" s="272"/>
      <c r="AP18" s="272"/>
      <c r="AQ18" s="272"/>
      <c r="AR18" s="538">
        <f t="shared" si="10"/>
        <v>0</v>
      </c>
      <c r="AS18" s="272"/>
      <c r="AT18" s="272"/>
      <c r="AU18" s="272"/>
      <c r="AV18" s="272"/>
      <c r="AW18" s="272"/>
      <c r="AX18" s="272"/>
      <c r="AY18" s="540"/>
      <c r="AZ18" s="539">
        <f t="shared" si="12"/>
        <v>0</v>
      </c>
      <c r="BA18" s="272"/>
      <c r="BB18" s="272"/>
      <c r="BC18" s="272"/>
      <c r="BD18" s="272"/>
      <c r="BE18" s="272"/>
      <c r="BF18" s="272"/>
      <c r="BG18" s="540"/>
      <c r="BH18" s="539">
        <f t="shared" si="14"/>
        <v>0</v>
      </c>
      <c r="BI18" s="538">
        <f t="shared" si="30"/>
        <v>0</v>
      </c>
      <c r="BJ18" s="538">
        <f t="shared" si="31"/>
        <v>0</v>
      </c>
      <c r="BK18" s="538">
        <f t="shared" si="32"/>
        <v>0</v>
      </c>
      <c r="BL18" s="538">
        <f t="shared" si="33"/>
        <v>0</v>
      </c>
      <c r="BM18" s="538">
        <f t="shared" si="34"/>
        <v>0</v>
      </c>
      <c r="BN18" s="538">
        <f t="shared" si="35"/>
        <v>0</v>
      </c>
      <c r="BO18" s="537">
        <f t="shared" si="36"/>
        <v>0</v>
      </c>
    </row>
    <row r="19" spans="1:67" ht="12.75">
      <c r="A19" s="544">
        <v>11</v>
      </c>
      <c r="B19" s="545" t="s">
        <v>498</v>
      </c>
      <c r="C19" s="544">
        <v>16</v>
      </c>
      <c r="D19" s="543">
        <f t="shared" si="0"/>
        <v>31</v>
      </c>
      <c r="E19" s="272">
        <v>2</v>
      </c>
      <c r="F19" s="272">
        <v>9</v>
      </c>
      <c r="G19" s="272">
        <v>1</v>
      </c>
      <c r="H19" s="272">
        <v>2</v>
      </c>
      <c r="I19" s="272">
        <v>16</v>
      </c>
      <c r="J19" s="272"/>
      <c r="K19" s="540">
        <v>1</v>
      </c>
      <c r="L19" s="543">
        <f t="shared" si="2"/>
        <v>31</v>
      </c>
      <c r="M19" s="272">
        <v>1</v>
      </c>
      <c r="N19" s="272">
        <v>3</v>
      </c>
      <c r="O19" s="272"/>
      <c r="P19" s="272">
        <v>9</v>
      </c>
      <c r="Q19" s="272">
        <v>5</v>
      </c>
      <c r="R19" s="272"/>
      <c r="S19" s="540">
        <v>13</v>
      </c>
      <c r="T19" s="539">
        <f t="shared" si="4"/>
        <v>62</v>
      </c>
      <c r="U19" s="538">
        <f t="shared" si="16"/>
        <v>3</v>
      </c>
      <c r="V19" s="538">
        <f t="shared" si="17"/>
        <v>12</v>
      </c>
      <c r="W19" s="538">
        <f t="shared" si="18"/>
        <v>1</v>
      </c>
      <c r="X19" s="538">
        <f t="shared" si="19"/>
        <v>11</v>
      </c>
      <c r="Y19" s="538">
        <f t="shared" si="20"/>
        <v>21</v>
      </c>
      <c r="Z19" s="538">
        <f t="shared" si="21"/>
        <v>0</v>
      </c>
      <c r="AA19" s="542">
        <f t="shared" si="22"/>
        <v>14</v>
      </c>
      <c r="AB19" s="541">
        <f t="shared" si="6"/>
        <v>52</v>
      </c>
      <c r="AC19" s="538">
        <f aca="true" t="shared" si="37" ref="AC19:AC32">AK19+AS19</f>
        <v>2</v>
      </c>
      <c r="AD19" s="538">
        <f aca="true" t="shared" si="38" ref="AD19:AD32">AL19+AT19</f>
        <v>10</v>
      </c>
      <c r="AE19" s="538">
        <f aca="true" t="shared" si="39" ref="AE19:AE32">AM19+AU19</f>
        <v>1</v>
      </c>
      <c r="AF19" s="538">
        <f aca="true" t="shared" si="40" ref="AF19:AF32">AN19+AV19</f>
        <v>11</v>
      </c>
      <c r="AG19" s="538">
        <v>14</v>
      </c>
      <c r="AH19" s="538">
        <f aca="true" t="shared" si="41" ref="AH19:AH32">AP19+AX19</f>
        <v>0</v>
      </c>
      <c r="AI19" s="537">
        <f aca="true" t="shared" si="42" ref="AI19:AI32">AQ19+AY19</f>
        <v>14</v>
      </c>
      <c r="AJ19" s="541">
        <f t="shared" si="8"/>
        <v>49</v>
      </c>
      <c r="AK19" s="272"/>
      <c r="AL19" s="272">
        <v>10</v>
      </c>
      <c r="AM19" s="272">
        <v>1</v>
      </c>
      <c r="AN19" s="272">
        <v>11</v>
      </c>
      <c r="AO19" s="272">
        <v>13</v>
      </c>
      <c r="AP19" s="272"/>
      <c r="AQ19" s="272">
        <v>14</v>
      </c>
      <c r="AR19" s="538">
        <f t="shared" si="10"/>
        <v>3</v>
      </c>
      <c r="AS19" s="272">
        <v>2</v>
      </c>
      <c r="AT19" s="272"/>
      <c r="AU19" s="272"/>
      <c r="AV19" s="272"/>
      <c r="AW19" s="272">
        <v>1</v>
      </c>
      <c r="AX19" s="272"/>
      <c r="AY19" s="540"/>
      <c r="AZ19" s="539">
        <f t="shared" si="12"/>
        <v>31</v>
      </c>
      <c r="BA19" s="272"/>
      <c r="BB19" s="272">
        <v>3</v>
      </c>
      <c r="BC19" s="272"/>
      <c r="BD19" s="272">
        <v>9</v>
      </c>
      <c r="BE19" s="272">
        <v>5</v>
      </c>
      <c r="BF19" s="272"/>
      <c r="BG19" s="540">
        <v>14</v>
      </c>
      <c r="BH19" s="539">
        <f t="shared" si="14"/>
        <v>10</v>
      </c>
      <c r="BI19" s="538">
        <f t="shared" si="30"/>
        <v>1</v>
      </c>
      <c r="BJ19" s="538">
        <f t="shared" si="31"/>
        <v>2</v>
      </c>
      <c r="BK19" s="538">
        <f t="shared" si="32"/>
        <v>0</v>
      </c>
      <c r="BL19" s="538">
        <f t="shared" si="33"/>
        <v>0</v>
      </c>
      <c r="BM19" s="538">
        <f t="shared" si="34"/>
        <v>7</v>
      </c>
      <c r="BN19" s="538">
        <f t="shared" si="35"/>
        <v>0</v>
      </c>
      <c r="BO19" s="537">
        <f t="shared" si="36"/>
        <v>0</v>
      </c>
    </row>
    <row r="20" spans="1:67" ht="12.75">
      <c r="A20" s="544">
        <v>12</v>
      </c>
      <c r="B20" s="545" t="s">
        <v>497</v>
      </c>
      <c r="C20" s="544">
        <v>4</v>
      </c>
      <c r="D20" s="543">
        <f t="shared" si="0"/>
        <v>0</v>
      </c>
      <c r="E20" s="272"/>
      <c r="F20" s="272"/>
      <c r="G20" s="272"/>
      <c r="H20" s="272"/>
      <c r="I20" s="272"/>
      <c r="J20" s="272"/>
      <c r="K20" s="540"/>
      <c r="L20" s="543">
        <f t="shared" si="2"/>
        <v>0</v>
      </c>
      <c r="M20" s="272"/>
      <c r="N20" s="272"/>
      <c r="O20" s="272"/>
      <c r="P20" s="272"/>
      <c r="Q20" s="272"/>
      <c r="R20" s="272"/>
      <c r="S20" s="540"/>
      <c r="T20" s="539">
        <f t="shared" si="4"/>
        <v>0</v>
      </c>
      <c r="U20" s="538">
        <f t="shared" si="16"/>
        <v>0</v>
      </c>
      <c r="V20" s="538">
        <f t="shared" si="17"/>
        <v>0</v>
      </c>
      <c r="W20" s="538">
        <f t="shared" si="18"/>
        <v>0</v>
      </c>
      <c r="X20" s="538">
        <f t="shared" si="19"/>
        <v>0</v>
      </c>
      <c r="Y20" s="538">
        <f t="shared" si="20"/>
        <v>0</v>
      </c>
      <c r="Z20" s="538">
        <f t="shared" si="21"/>
        <v>0</v>
      </c>
      <c r="AA20" s="542">
        <f t="shared" si="22"/>
        <v>0</v>
      </c>
      <c r="AB20" s="541">
        <f t="shared" si="6"/>
        <v>0</v>
      </c>
      <c r="AC20" s="538">
        <f t="shared" si="37"/>
        <v>0</v>
      </c>
      <c r="AD20" s="538">
        <f t="shared" si="38"/>
        <v>0</v>
      </c>
      <c r="AE20" s="538">
        <f t="shared" si="39"/>
        <v>0</v>
      </c>
      <c r="AF20" s="538">
        <f t="shared" si="40"/>
        <v>0</v>
      </c>
      <c r="AG20" s="538">
        <f aca="true" t="shared" si="43" ref="AG20:AG32">AO20+AW20</f>
        <v>0</v>
      </c>
      <c r="AH20" s="538">
        <f t="shared" si="41"/>
        <v>0</v>
      </c>
      <c r="AI20" s="537">
        <f t="shared" si="42"/>
        <v>0</v>
      </c>
      <c r="AJ20" s="541">
        <f t="shared" si="8"/>
        <v>0</v>
      </c>
      <c r="AK20" s="272"/>
      <c r="AL20" s="272"/>
      <c r="AM20" s="272"/>
      <c r="AN20" s="272"/>
      <c r="AO20" s="272"/>
      <c r="AP20" s="272"/>
      <c r="AQ20" s="272"/>
      <c r="AR20" s="538">
        <f t="shared" si="10"/>
        <v>0</v>
      </c>
      <c r="AS20" s="272"/>
      <c r="AT20" s="272"/>
      <c r="AU20" s="272"/>
      <c r="AV20" s="272"/>
      <c r="AW20" s="272"/>
      <c r="AX20" s="272"/>
      <c r="AY20" s="540"/>
      <c r="AZ20" s="539">
        <f t="shared" si="12"/>
        <v>0</v>
      </c>
      <c r="BA20" s="272"/>
      <c r="BB20" s="272"/>
      <c r="BC20" s="272"/>
      <c r="BD20" s="272"/>
      <c r="BE20" s="272"/>
      <c r="BF20" s="272"/>
      <c r="BG20" s="540"/>
      <c r="BH20" s="539">
        <f t="shared" si="14"/>
        <v>0</v>
      </c>
      <c r="BI20" s="538">
        <f t="shared" si="30"/>
        <v>0</v>
      </c>
      <c r="BJ20" s="538">
        <f t="shared" si="31"/>
        <v>0</v>
      </c>
      <c r="BK20" s="538">
        <f t="shared" si="32"/>
        <v>0</v>
      </c>
      <c r="BL20" s="538">
        <f t="shared" si="33"/>
        <v>0</v>
      </c>
      <c r="BM20" s="538">
        <f t="shared" si="34"/>
        <v>0</v>
      </c>
      <c r="BN20" s="538">
        <f t="shared" si="35"/>
        <v>0</v>
      </c>
      <c r="BO20" s="537">
        <f t="shared" si="36"/>
        <v>0</v>
      </c>
    </row>
    <row r="21" spans="1:67" ht="12.75">
      <c r="A21" s="544">
        <v>13</v>
      </c>
      <c r="B21" s="545" t="s">
        <v>496</v>
      </c>
      <c r="C21" s="544">
        <v>6</v>
      </c>
      <c r="D21" s="543">
        <f t="shared" si="0"/>
        <v>1</v>
      </c>
      <c r="E21" s="272"/>
      <c r="F21" s="272"/>
      <c r="G21" s="272"/>
      <c r="H21" s="272"/>
      <c r="I21" s="272">
        <v>1</v>
      </c>
      <c r="J21" s="272"/>
      <c r="K21" s="540"/>
      <c r="L21" s="543">
        <f t="shared" si="2"/>
        <v>89</v>
      </c>
      <c r="M21" s="272">
        <v>5</v>
      </c>
      <c r="N21" s="272">
        <v>7</v>
      </c>
      <c r="O21" s="272"/>
      <c r="P21" s="272">
        <v>14</v>
      </c>
      <c r="Q21" s="272">
        <v>23</v>
      </c>
      <c r="R21" s="272">
        <v>9</v>
      </c>
      <c r="S21" s="540">
        <v>31</v>
      </c>
      <c r="T21" s="539">
        <f t="shared" si="4"/>
        <v>90</v>
      </c>
      <c r="U21" s="538">
        <f t="shared" si="16"/>
        <v>5</v>
      </c>
      <c r="V21" s="538">
        <f t="shared" si="17"/>
        <v>7</v>
      </c>
      <c r="W21" s="538">
        <f t="shared" si="18"/>
        <v>0</v>
      </c>
      <c r="X21" s="538">
        <f t="shared" si="19"/>
        <v>14</v>
      </c>
      <c r="Y21" s="538">
        <f t="shared" si="20"/>
        <v>24</v>
      </c>
      <c r="Z21" s="538">
        <f t="shared" si="21"/>
        <v>9</v>
      </c>
      <c r="AA21" s="542">
        <f t="shared" si="22"/>
        <v>31</v>
      </c>
      <c r="AB21" s="541">
        <f t="shared" si="6"/>
        <v>72</v>
      </c>
      <c r="AC21" s="538">
        <f t="shared" si="37"/>
        <v>3</v>
      </c>
      <c r="AD21" s="538">
        <f t="shared" si="38"/>
        <v>7</v>
      </c>
      <c r="AE21" s="538">
        <f t="shared" si="39"/>
        <v>0</v>
      </c>
      <c r="AF21" s="538">
        <f t="shared" si="40"/>
        <v>14</v>
      </c>
      <c r="AG21" s="538">
        <f t="shared" si="43"/>
        <v>9</v>
      </c>
      <c r="AH21" s="538">
        <f t="shared" si="41"/>
        <v>9</v>
      </c>
      <c r="AI21" s="537">
        <f t="shared" si="42"/>
        <v>30</v>
      </c>
      <c r="AJ21" s="541">
        <f t="shared" si="8"/>
        <v>63</v>
      </c>
      <c r="AK21" s="272">
        <v>2</v>
      </c>
      <c r="AL21" s="272">
        <v>7</v>
      </c>
      <c r="AM21" s="272"/>
      <c r="AN21" s="272">
        <v>14</v>
      </c>
      <c r="AO21" s="272">
        <v>3</v>
      </c>
      <c r="AP21" s="272">
        <v>9</v>
      </c>
      <c r="AQ21" s="272">
        <v>28</v>
      </c>
      <c r="AR21" s="538">
        <f t="shared" si="10"/>
        <v>9</v>
      </c>
      <c r="AS21" s="272">
        <v>1</v>
      </c>
      <c r="AT21" s="272"/>
      <c r="AU21" s="272"/>
      <c r="AV21" s="272"/>
      <c r="AW21" s="272">
        <v>6</v>
      </c>
      <c r="AX21" s="272"/>
      <c r="AY21" s="540">
        <v>2</v>
      </c>
      <c r="AZ21" s="539">
        <f t="shared" si="12"/>
        <v>71</v>
      </c>
      <c r="BA21" s="272">
        <v>5</v>
      </c>
      <c r="BB21" s="272">
        <v>7</v>
      </c>
      <c r="BC21" s="272"/>
      <c r="BD21" s="272">
        <v>14</v>
      </c>
      <c r="BE21" s="272">
        <v>7</v>
      </c>
      <c r="BF21" s="272">
        <v>9</v>
      </c>
      <c r="BG21" s="540">
        <v>29</v>
      </c>
      <c r="BH21" s="539">
        <f t="shared" si="14"/>
        <v>18</v>
      </c>
      <c r="BI21" s="538">
        <f t="shared" si="30"/>
        <v>2</v>
      </c>
      <c r="BJ21" s="538">
        <f t="shared" si="31"/>
        <v>0</v>
      </c>
      <c r="BK21" s="538">
        <f t="shared" si="32"/>
        <v>0</v>
      </c>
      <c r="BL21" s="538">
        <f t="shared" si="33"/>
        <v>0</v>
      </c>
      <c r="BM21" s="538">
        <f t="shared" si="34"/>
        <v>15</v>
      </c>
      <c r="BN21" s="538">
        <f t="shared" si="35"/>
        <v>0</v>
      </c>
      <c r="BO21" s="537">
        <f t="shared" si="36"/>
        <v>1</v>
      </c>
    </row>
    <row r="22" spans="1:67" ht="12.75">
      <c r="A22" s="544">
        <v>14</v>
      </c>
      <c r="B22" s="545" t="s">
        <v>495</v>
      </c>
      <c r="C22" s="544">
        <v>3</v>
      </c>
      <c r="D22" s="543">
        <f t="shared" si="0"/>
        <v>0</v>
      </c>
      <c r="E22" s="272"/>
      <c r="F22" s="272"/>
      <c r="G22" s="272"/>
      <c r="H22" s="272"/>
      <c r="I22" s="272"/>
      <c r="J22" s="272"/>
      <c r="K22" s="540"/>
      <c r="L22" s="543">
        <f t="shared" si="2"/>
        <v>4</v>
      </c>
      <c r="M22" s="272"/>
      <c r="N22" s="272">
        <v>1</v>
      </c>
      <c r="O22" s="272"/>
      <c r="P22" s="272"/>
      <c r="Q22" s="272"/>
      <c r="R22" s="272"/>
      <c r="S22" s="540">
        <v>3</v>
      </c>
      <c r="T22" s="539">
        <f t="shared" si="4"/>
        <v>4</v>
      </c>
      <c r="U22" s="538">
        <f t="shared" si="16"/>
        <v>0</v>
      </c>
      <c r="V22" s="538">
        <f t="shared" si="17"/>
        <v>1</v>
      </c>
      <c r="W22" s="538">
        <f t="shared" si="18"/>
        <v>0</v>
      </c>
      <c r="X22" s="538">
        <f t="shared" si="19"/>
        <v>0</v>
      </c>
      <c r="Y22" s="538">
        <f t="shared" si="20"/>
        <v>0</v>
      </c>
      <c r="Z22" s="538">
        <f t="shared" si="21"/>
        <v>0</v>
      </c>
      <c r="AA22" s="542">
        <f t="shared" si="22"/>
        <v>3</v>
      </c>
      <c r="AB22" s="541">
        <f t="shared" si="6"/>
        <v>4</v>
      </c>
      <c r="AC22" s="538">
        <f t="shared" si="37"/>
        <v>0</v>
      </c>
      <c r="AD22" s="538">
        <f t="shared" si="38"/>
        <v>1</v>
      </c>
      <c r="AE22" s="538">
        <f t="shared" si="39"/>
        <v>0</v>
      </c>
      <c r="AF22" s="538">
        <f t="shared" si="40"/>
        <v>0</v>
      </c>
      <c r="AG22" s="538">
        <f t="shared" si="43"/>
        <v>0</v>
      </c>
      <c r="AH22" s="538">
        <f t="shared" si="41"/>
        <v>0</v>
      </c>
      <c r="AI22" s="537">
        <f t="shared" si="42"/>
        <v>3</v>
      </c>
      <c r="AJ22" s="541">
        <f t="shared" si="8"/>
        <v>4</v>
      </c>
      <c r="AK22" s="272"/>
      <c r="AL22" s="272">
        <v>1</v>
      </c>
      <c r="AM22" s="272"/>
      <c r="AN22" s="272"/>
      <c r="AO22" s="272"/>
      <c r="AP22" s="272"/>
      <c r="AQ22" s="272">
        <v>3</v>
      </c>
      <c r="AR22" s="538">
        <f t="shared" si="10"/>
        <v>0</v>
      </c>
      <c r="AS22" s="272"/>
      <c r="AT22" s="272"/>
      <c r="AU22" s="272"/>
      <c r="AV22" s="272"/>
      <c r="AW22" s="272"/>
      <c r="AX22" s="272"/>
      <c r="AY22" s="540"/>
      <c r="AZ22" s="539">
        <f t="shared" si="12"/>
        <v>4</v>
      </c>
      <c r="BA22" s="272"/>
      <c r="BB22" s="272">
        <v>1</v>
      </c>
      <c r="BC22" s="272"/>
      <c r="BD22" s="272"/>
      <c r="BE22" s="272"/>
      <c r="BF22" s="272"/>
      <c r="BG22" s="540">
        <v>3</v>
      </c>
      <c r="BH22" s="539">
        <f t="shared" si="14"/>
        <v>0</v>
      </c>
      <c r="BI22" s="538">
        <f t="shared" si="30"/>
        <v>0</v>
      </c>
      <c r="BJ22" s="538">
        <f t="shared" si="31"/>
        <v>0</v>
      </c>
      <c r="BK22" s="538">
        <f t="shared" si="32"/>
        <v>0</v>
      </c>
      <c r="BL22" s="538">
        <f t="shared" si="33"/>
        <v>0</v>
      </c>
      <c r="BM22" s="538">
        <f t="shared" si="34"/>
        <v>0</v>
      </c>
      <c r="BN22" s="538">
        <f t="shared" si="35"/>
        <v>0</v>
      </c>
      <c r="BO22" s="537">
        <f t="shared" si="36"/>
        <v>0</v>
      </c>
    </row>
    <row r="23" spans="1:67" ht="12.75">
      <c r="A23" s="544">
        <v>15</v>
      </c>
      <c r="B23" s="545" t="s">
        <v>494</v>
      </c>
      <c r="C23" s="544">
        <v>4</v>
      </c>
      <c r="D23" s="543">
        <f t="shared" si="0"/>
        <v>0</v>
      </c>
      <c r="E23" s="272"/>
      <c r="F23" s="272"/>
      <c r="G23" s="272"/>
      <c r="H23" s="272"/>
      <c r="I23" s="272"/>
      <c r="J23" s="272"/>
      <c r="K23" s="540"/>
      <c r="L23" s="543">
        <f t="shared" si="2"/>
        <v>0</v>
      </c>
      <c r="M23" s="272"/>
      <c r="N23" s="272"/>
      <c r="O23" s="272"/>
      <c r="P23" s="272"/>
      <c r="Q23" s="272"/>
      <c r="R23" s="272"/>
      <c r="S23" s="540"/>
      <c r="T23" s="539">
        <f t="shared" si="4"/>
        <v>0</v>
      </c>
      <c r="U23" s="538">
        <f t="shared" si="16"/>
        <v>0</v>
      </c>
      <c r="V23" s="538">
        <f t="shared" si="17"/>
        <v>0</v>
      </c>
      <c r="W23" s="538">
        <f t="shared" si="18"/>
        <v>0</v>
      </c>
      <c r="X23" s="538">
        <f t="shared" si="19"/>
        <v>0</v>
      </c>
      <c r="Y23" s="538">
        <f t="shared" si="20"/>
        <v>0</v>
      </c>
      <c r="Z23" s="538">
        <f t="shared" si="21"/>
        <v>0</v>
      </c>
      <c r="AA23" s="542">
        <f t="shared" si="22"/>
        <v>0</v>
      </c>
      <c r="AB23" s="541">
        <f t="shared" si="6"/>
        <v>0</v>
      </c>
      <c r="AC23" s="538">
        <f t="shared" si="37"/>
        <v>0</v>
      </c>
      <c r="AD23" s="538">
        <f t="shared" si="38"/>
        <v>0</v>
      </c>
      <c r="AE23" s="538">
        <f t="shared" si="39"/>
        <v>0</v>
      </c>
      <c r="AF23" s="538">
        <f t="shared" si="40"/>
        <v>0</v>
      </c>
      <c r="AG23" s="538">
        <f t="shared" si="43"/>
        <v>0</v>
      </c>
      <c r="AH23" s="538">
        <f t="shared" si="41"/>
        <v>0</v>
      </c>
      <c r="AI23" s="537">
        <f t="shared" si="42"/>
        <v>0</v>
      </c>
      <c r="AJ23" s="541">
        <f t="shared" si="8"/>
        <v>0</v>
      </c>
      <c r="AK23" s="272"/>
      <c r="AL23" s="272"/>
      <c r="AM23" s="272"/>
      <c r="AN23" s="272"/>
      <c r="AO23" s="272"/>
      <c r="AP23" s="272"/>
      <c r="AQ23" s="272"/>
      <c r="AR23" s="538">
        <f t="shared" si="10"/>
        <v>0</v>
      </c>
      <c r="AS23" s="272"/>
      <c r="AT23" s="272"/>
      <c r="AU23" s="272"/>
      <c r="AV23" s="272"/>
      <c r="AW23" s="272"/>
      <c r="AX23" s="272"/>
      <c r="AY23" s="540"/>
      <c r="AZ23" s="539">
        <f t="shared" si="12"/>
        <v>0</v>
      </c>
      <c r="BA23" s="272"/>
      <c r="BB23" s="272"/>
      <c r="BC23" s="272"/>
      <c r="BD23" s="272"/>
      <c r="BE23" s="272"/>
      <c r="BF23" s="272"/>
      <c r="BG23" s="540"/>
      <c r="BH23" s="539">
        <f t="shared" si="14"/>
        <v>0</v>
      </c>
      <c r="BI23" s="538">
        <f t="shared" si="30"/>
        <v>0</v>
      </c>
      <c r="BJ23" s="538">
        <f t="shared" si="31"/>
        <v>0</v>
      </c>
      <c r="BK23" s="538">
        <f t="shared" si="32"/>
        <v>0</v>
      </c>
      <c r="BL23" s="538">
        <f t="shared" si="33"/>
        <v>0</v>
      </c>
      <c r="BM23" s="538">
        <f t="shared" si="34"/>
        <v>0</v>
      </c>
      <c r="BN23" s="538">
        <f t="shared" si="35"/>
        <v>0</v>
      </c>
      <c r="BO23" s="537">
        <f t="shared" si="36"/>
        <v>0</v>
      </c>
    </row>
    <row r="24" spans="1:67" ht="12.75">
      <c r="A24" s="544">
        <v>16</v>
      </c>
      <c r="B24" s="545" t="s">
        <v>493</v>
      </c>
      <c r="C24" s="544">
        <v>1</v>
      </c>
      <c r="D24" s="543">
        <f t="shared" si="0"/>
        <v>0</v>
      </c>
      <c r="E24" s="272"/>
      <c r="F24" s="272"/>
      <c r="G24" s="272"/>
      <c r="H24" s="272"/>
      <c r="I24" s="272"/>
      <c r="J24" s="272"/>
      <c r="K24" s="540"/>
      <c r="L24" s="543">
        <f t="shared" si="2"/>
        <v>2</v>
      </c>
      <c r="M24" s="272"/>
      <c r="N24" s="272"/>
      <c r="O24" s="272"/>
      <c r="P24" s="272"/>
      <c r="Q24" s="272"/>
      <c r="R24" s="272"/>
      <c r="S24" s="540">
        <v>2</v>
      </c>
      <c r="T24" s="539">
        <f t="shared" si="4"/>
        <v>2</v>
      </c>
      <c r="U24" s="538">
        <f t="shared" si="16"/>
        <v>0</v>
      </c>
      <c r="V24" s="538">
        <f t="shared" si="17"/>
        <v>0</v>
      </c>
      <c r="W24" s="538">
        <f t="shared" si="18"/>
        <v>0</v>
      </c>
      <c r="X24" s="538">
        <f t="shared" si="19"/>
        <v>0</v>
      </c>
      <c r="Y24" s="538">
        <f t="shared" si="20"/>
        <v>0</v>
      </c>
      <c r="Z24" s="538">
        <f t="shared" si="21"/>
        <v>0</v>
      </c>
      <c r="AA24" s="542">
        <f t="shared" si="22"/>
        <v>2</v>
      </c>
      <c r="AB24" s="541">
        <f t="shared" si="6"/>
        <v>0</v>
      </c>
      <c r="AC24" s="538">
        <f t="shared" si="37"/>
        <v>0</v>
      </c>
      <c r="AD24" s="538">
        <f t="shared" si="38"/>
        <v>0</v>
      </c>
      <c r="AE24" s="538">
        <f t="shared" si="39"/>
        <v>0</v>
      </c>
      <c r="AF24" s="538">
        <f t="shared" si="40"/>
        <v>0</v>
      </c>
      <c r="AG24" s="538">
        <f t="shared" si="43"/>
        <v>0</v>
      </c>
      <c r="AH24" s="538">
        <f t="shared" si="41"/>
        <v>0</v>
      </c>
      <c r="AI24" s="537">
        <f t="shared" si="42"/>
        <v>0</v>
      </c>
      <c r="AJ24" s="541">
        <f t="shared" si="8"/>
        <v>0</v>
      </c>
      <c r="AK24" s="272"/>
      <c r="AL24" s="272"/>
      <c r="AM24" s="272"/>
      <c r="AN24" s="272"/>
      <c r="AO24" s="272"/>
      <c r="AP24" s="272"/>
      <c r="AQ24" s="272"/>
      <c r="AR24" s="538">
        <f t="shared" si="10"/>
        <v>0</v>
      </c>
      <c r="AS24" s="272"/>
      <c r="AT24" s="272"/>
      <c r="AU24" s="272"/>
      <c r="AV24" s="272"/>
      <c r="AW24" s="272"/>
      <c r="AX24" s="272"/>
      <c r="AY24" s="540"/>
      <c r="AZ24" s="539">
        <f t="shared" si="12"/>
        <v>0</v>
      </c>
      <c r="BA24" s="272"/>
      <c r="BB24" s="272"/>
      <c r="BC24" s="272"/>
      <c r="BD24" s="272"/>
      <c r="BE24" s="272"/>
      <c r="BF24" s="272"/>
      <c r="BG24" s="540"/>
      <c r="BH24" s="539">
        <f t="shared" si="14"/>
        <v>2</v>
      </c>
      <c r="BI24" s="538">
        <f t="shared" si="30"/>
        <v>0</v>
      </c>
      <c r="BJ24" s="538">
        <f t="shared" si="31"/>
        <v>0</v>
      </c>
      <c r="BK24" s="538">
        <f t="shared" si="32"/>
        <v>0</v>
      </c>
      <c r="BL24" s="538">
        <f t="shared" si="33"/>
        <v>0</v>
      </c>
      <c r="BM24" s="538">
        <f t="shared" si="34"/>
        <v>0</v>
      </c>
      <c r="BN24" s="538">
        <f t="shared" si="35"/>
        <v>0</v>
      </c>
      <c r="BO24" s="537">
        <f t="shared" si="36"/>
        <v>2</v>
      </c>
    </row>
    <row r="25" spans="1:67" ht="12.75">
      <c r="A25" s="544"/>
      <c r="B25" s="545"/>
      <c r="C25" s="544"/>
      <c r="D25" s="543">
        <f t="shared" si="0"/>
        <v>0</v>
      </c>
      <c r="E25" s="272"/>
      <c r="F25" s="272"/>
      <c r="G25" s="272"/>
      <c r="H25" s="272"/>
      <c r="I25" s="272"/>
      <c r="J25" s="272"/>
      <c r="K25" s="540"/>
      <c r="L25" s="543">
        <f t="shared" si="2"/>
        <v>0</v>
      </c>
      <c r="M25" s="272"/>
      <c r="N25" s="272"/>
      <c r="O25" s="272"/>
      <c r="P25" s="272"/>
      <c r="Q25" s="272"/>
      <c r="R25" s="272"/>
      <c r="S25" s="540"/>
      <c r="T25" s="539">
        <f t="shared" si="4"/>
        <v>0</v>
      </c>
      <c r="U25" s="538">
        <f t="shared" si="16"/>
        <v>0</v>
      </c>
      <c r="V25" s="538">
        <f t="shared" si="17"/>
        <v>0</v>
      </c>
      <c r="W25" s="538">
        <f t="shared" si="18"/>
        <v>0</v>
      </c>
      <c r="X25" s="538">
        <f t="shared" si="19"/>
        <v>0</v>
      </c>
      <c r="Y25" s="538">
        <f t="shared" si="20"/>
        <v>0</v>
      </c>
      <c r="Z25" s="538">
        <f t="shared" si="21"/>
        <v>0</v>
      </c>
      <c r="AA25" s="542">
        <f t="shared" si="22"/>
        <v>0</v>
      </c>
      <c r="AB25" s="541">
        <f t="shared" si="6"/>
        <v>0</v>
      </c>
      <c r="AC25" s="538">
        <f t="shared" si="37"/>
        <v>0</v>
      </c>
      <c r="AD25" s="538">
        <f t="shared" si="38"/>
        <v>0</v>
      </c>
      <c r="AE25" s="538">
        <f t="shared" si="39"/>
        <v>0</v>
      </c>
      <c r="AF25" s="538">
        <f t="shared" si="40"/>
        <v>0</v>
      </c>
      <c r="AG25" s="538">
        <f t="shared" si="43"/>
        <v>0</v>
      </c>
      <c r="AH25" s="538">
        <f t="shared" si="41"/>
        <v>0</v>
      </c>
      <c r="AI25" s="537">
        <f t="shared" si="42"/>
        <v>0</v>
      </c>
      <c r="AJ25" s="541">
        <f t="shared" si="8"/>
        <v>0</v>
      </c>
      <c r="AK25" s="272"/>
      <c r="AL25" s="272"/>
      <c r="AM25" s="272"/>
      <c r="AN25" s="272"/>
      <c r="AO25" s="272"/>
      <c r="AP25" s="272"/>
      <c r="AQ25" s="272"/>
      <c r="AR25" s="538">
        <f t="shared" si="10"/>
        <v>0</v>
      </c>
      <c r="AS25" s="272"/>
      <c r="AT25" s="272"/>
      <c r="AU25" s="272"/>
      <c r="AV25" s="272"/>
      <c r="AW25" s="272"/>
      <c r="AX25" s="272"/>
      <c r="AY25" s="540"/>
      <c r="AZ25" s="539">
        <f t="shared" si="12"/>
        <v>0</v>
      </c>
      <c r="BA25" s="272"/>
      <c r="BB25" s="272"/>
      <c r="BC25" s="272"/>
      <c r="BD25" s="272"/>
      <c r="BE25" s="272"/>
      <c r="BF25" s="272"/>
      <c r="BG25" s="540"/>
      <c r="BH25" s="539">
        <f t="shared" si="14"/>
        <v>0</v>
      </c>
      <c r="BI25" s="538">
        <f t="shared" si="30"/>
        <v>0</v>
      </c>
      <c r="BJ25" s="538">
        <f t="shared" si="31"/>
        <v>0</v>
      </c>
      <c r="BK25" s="538">
        <f t="shared" si="32"/>
        <v>0</v>
      </c>
      <c r="BL25" s="538">
        <f t="shared" si="33"/>
        <v>0</v>
      </c>
      <c r="BM25" s="538">
        <f t="shared" si="34"/>
        <v>0</v>
      </c>
      <c r="BN25" s="538">
        <f t="shared" si="35"/>
        <v>0</v>
      </c>
      <c r="BO25" s="537">
        <f t="shared" si="36"/>
        <v>0</v>
      </c>
    </row>
    <row r="26" spans="1:67" ht="12.75">
      <c r="A26" s="544"/>
      <c r="B26" s="545" t="s">
        <v>492</v>
      </c>
      <c r="C26" s="544"/>
      <c r="D26" s="543">
        <f t="shared" si="0"/>
        <v>1</v>
      </c>
      <c r="E26" s="272">
        <v>1</v>
      </c>
      <c r="F26" s="272"/>
      <c r="G26" s="272"/>
      <c r="H26" s="272"/>
      <c r="I26" s="272"/>
      <c r="J26" s="272"/>
      <c r="K26" s="540"/>
      <c r="L26" s="543">
        <f t="shared" si="2"/>
        <v>0</v>
      </c>
      <c r="M26" s="272"/>
      <c r="N26" s="272"/>
      <c r="O26" s="272"/>
      <c r="P26" s="272"/>
      <c r="Q26" s="272"/>
      <c r="R26" s="272"/>
      <c r="S26" s="540"/>
      <c r="T26" s="539">
        <f t="shared" si="4"/>
        <v>1</v>
      </c>
      <c r="U26" s="538">
        <f t="shared" si="16"/>
        <v>1</v>
      </c>
      <c r="V26" s="538">
        <f t="shared" si="17"/>
        <v>0</v>
      </c>
      <c r="W26" s="538">
        <f t="shared" si="18"/>
        <v>0</v>
      </c>
      <c r="X26" s="538">
        <f t="shared" si="19"/>
        <v>0</v>
      </c>
      <c r="Y26" s="538">
        <f t="shared" si="20"/>
        <v>0</v>
      </c>
      <c r="Z26" s="538">
        <f t="shared" si="21"/>
        <v>0</v>
      </c>
      <c r="AA26" s="542">
        <f t="shared" si="22"/>
        <v>0</v>
      </c>
      <c r="AB26" s="541">
        <f t="shared" si="6"/>
        <v>0</v>
      </c>
      <c r="AC26" s="538">
        <f t="shared" si="37"/>
        <v>0</v>
      </c>
      <c r="AD26" s="538">
        <f t="shared" si="38"/>
        <v>0</v>
      </c>
      <c r="AE26" s="538">
        <f t="shared" si="39"/>
        <v>0</v>
      </c>
      <c r="AF26" s="538">
        <f t="shared" si="40"/>
        <v>0</v>
      </c>
      <c r="AG26" s="538">
        <f t="shared" si="43"/>
        <v>0</v>
      </c>
      <c r="AH26" s="538">
        <f t="shared" si="41"/>
        <v>0</v>
      </c>
      <c r="AI26" s="537">
        <f t="shared" si="42"/>
        <v>0</v>
      </c>
      <c r="AJ26" s="541">
        <f t="shared" si="8"/>
        <v>0</v>
      </c>
      <c r="AK26" s="272"/>
      <c r="AL26" s="272"/>
      <c r="AM26" s="272"/>
      <c r="AN26" s="272"/>
      <c r="AO26" s="272"/>
      <c r="AP26" s="272"/>
      <c r="AQ26" s="272"/>
      <c r="AR26" s="538">
        <f t="shared" si="10"/>
        <v>0</v>
      </c>
      <c r="AS26" s="272"/>
      <c r="AT26" s="272"/>
      <c r="AU26" s="272"/>
      <c r="AV26" s="272"/>
      <c r="AW26" s="272"/>
      <c r="AX26" s="272"/>
      <c r="AY26" s="540"/>
      <c r="AZ26" s="539">
        <f t="shared" si="12"/>
        <v>0</v>
      </c>
      <c r="BA26" s="272"/>
      <c r="BB26" s="272"/>
      <c r="BC26" s="272"/>
      <c r="BD26" s="272"/>
      <c r="BE26" s="272"/>
      <c r="BF26" s="272"/>
      <c r="BG26" s="540"/>
      <c r="BH26" s="539">
        <f t="shared" si="14"/>
        <v>1</v>
      </c>
      <c r="BI26" s="538">
        <f t="shared" si="30"/>
        <v>1</v>
      </c>
      <c r="BJ26" s="538">
        <f t="shared" si="31"/>
        <v>0</v>
      </c>
      <c r="BK26" s="538">
        <f t="shared" si="32"/>
        <v>0</v>
      </c>
      <c r="BL26" s="538">
        <f t="shared" si="33"/>
        <v>0</v>
      </c>
      <c r="BM26" s="538">
        <f t="shared" si="34"/>
        <v>0</v>
      </c>
      <c r="BN26" s="538">
        <f t="shared" si="35"/>
        <v>0</v>
      </c>
      <c r="BO26" s="537">
        <f t="shared" si="36"/>
        <v>0</v>
      </c>
    </row>
    <row r="27" spans="1:67" ht="12.75">
      <c r="A27" s="544"/>
      <c r="B27" s="545"/>
      <c r="C27" s="544"/>
      <c r="D27" s="543">
        <f t="shared" si="0"/>
        <v>0</v>
      </c>
      <c r="E27" s="272"/>
      <c r="F27" s="272"/>
      <c r="G27" s="272"/>
      <c r="H27" s="272"/>
      <c r="I27" s="272"/>
      <c r="J27" s="272"/>
      <c r="K27" s="540"/>
      <c r="L27" s="543">
        <f t="shared" si="2"/>
        <v>0</v>
      </c>
      <c r="M27" s="272"/>
      <c r="N27" s="272"/>
      <c r="O27" s="272"/>
      <c r="P27" s="272"/>
      <c r="Q27" s="272"/>
      <c r="R27" s="272"/>
      <c r="S27" s="540"/>
      <c r="T27" s="539">
        <f t="shared" si="4"/>
        <v>0</v>
      </c>
      <c r="U27" s="538">
        <f t="shared" si="16"/>
        <v>0</v>
      </c>
      <c r="V27" s="538">
        <f t="shared" si="17"/>
        <v>0</v>
      </c>
      <c r="W27" s="538">
        <f t="shared" si="18"/>
        <v>0</v>
      </c>
      <c r="X27" s="538">
        <f t="shared" si="19"/>
        <v>0</v>
      </c>
      <c r="Y27" s="538">
        <f t="shared" si="20"/>
        <v>0</v>
      </c>
      <c r="Z27" s="538">
        <f t="shared" si="21"/>
        <v>0</v>
      </c>
      <c r="AA27" s="542">
        <f t="shared" si="22"/>
        <v>0</v>
      </c>
      <c r="AB27" s="541">
        <f t="shared" si="6"/>
        <v>0</v>
      </c>
      <c r="AC27" s="538">
        <f t="shared" si="37"/>
        <v>0</v>
      </c>
      <c r="AD27" s="538">
        <f t="shared" si="38"/>
        <v>0</v>
      </c>
      <c r="AE27" s="538">
        <f t="shared" si="39"/>
        <v>0</v>
      </c>
      <c r="AF27" s="538">
        <f t="shared" si="40"/>
        <v>0</v>
      </c>
      <c r="AG27" s="538">
        <f t="shared" si="43"/>
        <v>0</v>
      </c>
      <c r="AH27" s="538">
        <f t="shared" si="41"/>
        <v>0</v>
      </c>
      <c r="AI27" s="537">
        <f t="shared" si="42"/>
        <v>0</v>
      </c>
      <c r="AJ27" s="541">
        <f t="shared" si="8"/>
        <v>0</v>
      </c>
      <c r="AK27" s="272"/>
      <c r="AL27" s="272"/>
      <c r="AM27" s="272"/>
      <c r="AN27" s="272"/>
      <c r="AO27" s="272"/>
      <c r="AP27" s="272"/>
      <c r="AQ27" s="272"/>
      <c r="AR27" s="538">
        <f t="shared" si="10"/>
        <v>0</v>
      </c>
      <c r="AS27" s="272"/>
      <c r="AT27" s="272"/>
      <c r="AU27" s="272"/>
      <c r="AV27" s="272"/>
      <c r="AW27" s="272"/>
      <c r="AX27" s="272"/>
      <c r="AY27" s="540"/>
      <c r="AZ27" s="539">
        <f t="shared" si="12"/>
        <v>0</v>
      </c>
      <c r="BA27" s="272"/>
      <c r="BB27" s="272"/>
      <c r="BC27" s="272"/>
      <c r="BD27" s="272"/>
      <c r="BE27" s="272"/>
      <c r="BF27" s="272"/>
      <c r="BG27" s="540"/>
      <c r="BH27" s="539">
        <f t="shared" si="14"/>
        <v>0</v>
      </c>
      <c r="BI27" s="538">
        <f t="shared" si="30"/>
        <v>0</v>
      </c>
      <c r="BJ27" s="538">
        <f t="shared" si="31"/>
        <v>0</v>
      </c>
      <c r="BK27" s="538">
        <f t="shared" si="32"/>
        <v>0</v>
      </c>
      <c r="BL27" s="538">
        <f t="shared" si="33"/>
        <v>0</v>
      </c>
      <c r="BM27" s="538">
        <f t="shared" si="34"/>
        <v>0</v>
      </c>
      <c r="BN27" s="538">
        <f t="shared" si="35"/>
        <v>0</v>
      </c>
      <c r="BO27" s="537">
        <f t="shared" si="36"/>
        <v>0</v>
      </c>
    </row>
    <row r="28" spans="1:67" ht="12.75">
      <c r="A28" s="544"/>
      <c r="B28" s="545"/>
      <c r="C28" s="544"/>
      <c r="D28" s="543">
        <f t="shared" si="0"/>
        <v>0</v>
      </c>
      <c r="E28" s="272"/>
      <c r="F28" s="272"/>
      <c r="G28" s="272"/>
      <c r="H28" s="272"/>
      <c r="I28" s="272"/>
      <c r="J28" s="272"/>
      <c r="K28" s="540"/>
      <c r="L28" s="543">
        <f t="shared" si="2"/>
        <v>0</v>
      </c>
      <c r="M28" s="272"/>
      <c r="N28" s="272"/>
      <c r="O28" s="272"/>
      <c r="P28" s="272"/>
      <c r="Q28" s="272"/>
      <c r="R28" s="272"/>
      <c r="S28" s="540"/>
      <c r="T28" s="539">
        <f t="shared" si="4"/>
        <v>0</v>
      </c>
      <c r="U28" s="538">
        <f t="shared" si="16"/>
        <v>0</v>
      </c>
      <c r="V28" s="538">
        <f t="shared" si="17"/>
        <v>0</v>
      </c>
      <c r="W28" s="538">
        <f t="shared" si="18"/>
        <v>0</v>
      </c>
      <c r="X28" s="538">
        <f t="shared" si="19"/>
        <v>0</v>
      </c>
      <c r="Y28" s="538">
        <f t="shared" si="20"/>
        <v>0</v>
      </c>
      <c r="Z28" s="538">
        <f t="shared" si="21"/>
        <v>0</v>
      </c>
      <c r="AA28" s="542">
        <f t="shared" si="22"/>
        <v>0</v>
      </c>
      <c r="AB28" s="541">
        <f t="shared" si="6"/>
        <v>0</v>
      </c>
      <c r="AC28" s="538">
        <f t="shared" si="37"/>
        <v>0</v>
      </c>
      <c r="AD28" s="538">
        <f t="shared" si="38"/>
        <v>0</v>
      </c>
      <c r="AE28" s="538">
        <f t="shared" si="39"/>
        <v>0</v>
      </c>
      <c r="AF28" s="538">
        <f t="shared" si="40"/>
        <v>0</v>
      </c>
      <c r="AG28" s="538">
        <f t="shared" si="43"/>
        <v>0</v>
      </c>
      <c r="AH28" s="538">
        <f t="shared" si="41"/>
        <v>0</v>
      </c>
      <c r="AI28" s="537">
        <f t="shared" si="42"/>
        <v>0</v>
      </c>
      <c r="AJ28" s="541">
        <f t="shared" si="8"/>
        <v>0</v>
      </c>
      <c r="AK28" s="272"/>
      <c r="AL28" s="272"/>
      <c r="AM28" s="272"/>
      <c r="AN28" s="272"/>
      <c r="AO28" s="272"/>
      <c r="AP28" s="272"/>
      <c r="AQ28" s="272"/>
      <c r="AR28" s="538">
        <f t="shared" si="10"/>
        <v>0</v>
      </c>
      <c r="AS28" s="272"/>
      <c r="AT28" s="272"/>
      <c r="AU28" s="272"/>
      <c r="AV28" s="272"/>
      <c r="AW28" s="272"/>
      <c r="AX28" s="272"/>
      <c r="AY28" s="540"/>
      <c r="AZ28" s="539">
        <f t="shared" si="12"/>
        <v>0</v>
      </c>
      <c r="BA28" s="272"/>
      <c r="BB28" s="272"/>
      <c r="BC28" s="272"/>
      <c r="BD28" s="272"/>
      <c r="BE28" s="272"/>
      <c r="BF28" s="272"/>
      <c r="BG28" s="540"/>
      <c r="BH28" s="539">
        <f t="shared" si="14"/>
        <v>0</v>
      </c>
      <c r="BI28" s="538">
        <f t="shared" si="30"/>
        <v>0</v>
      </c>
      <c r="BJ28" s="538">
        <f t="shared" si="31"/>
        <v>0</v>
      </c>
      <c r="BK28" s="538">
        <f t="shared" si="32"/>
        <v>0</v>
      </c>
      <c r="BL28" s="538">
        <f t="shared" si="33"/>
        <v>0</v>
      </c>
      <c r="BM28" s="538">
        <f t="shared" si="34"/>
        <v>0</v>
      </c>
      <c r="BN28" s="538">
        <f t="shared" si="35"/>
        <v>0</v>
      </c>
      <c r="BO28" s="537">
        <f t="shared" si="36"/>
        <v>0</v>
      </c>
    </row>
    <row r="29" spans="1:67" ht="12.75">
      <c r="A29" s="544"/>
      <c r="B29" s="545"/>
      <c r="C29" s="544"/>
      <c r="D29" s="543">
        <f t="shared" si="0"/>
        <v>0</v>
      </c>
      <c r="E29" s="272"/>
      <c r="F29" s="272"/>
      <c r="G29" s="272"/>
      <c r="H29" s="272"/>
      <c r="I29" s="272"/>
      <c r="J29" s="272"/>
      <c r="K29" s="540"/>
      <c r="L29" s="543">
        <f t="shared" si="2"/>
        <v>0</v>
      </c>
      <c r="M29" s="272"/>
      <c r="N29" s="272"/>
      <c r="O29" s="272"/>
      <c r="P29" s="272"/>
      <c r="Q29" s="272"/>
      <c r="R29" s="272"/>
      <c r="S29" s="540"/>
      <c r="T29" s="539">
        <f t="shared" si="4"/>
        <v>0</v>
      </c>
      <c r="U29" s="538">
        <f t="shared" si="16"/>
        <v>0</v>
      </c>
      <c r="V29" s="538">
        <f t="shared" si="17"/>
        <v>0</v>
      </c>
      <c r="W29" s="538">
        <f t="shared" si="18"/>
        <v>0</v>
      </c>
      <c r="X29" s="538">
        <f t="shared" si="19"/>
        <v>0</v>
      </c>
      <c r="Y29" s="538">
        <f t="shared" si="20"/>
        <v>0</v>
      </c>
      <c r="Z29" s="538">
        <f t="shared" si="21"/>
        <v>0</v>
      </c>
      <c r="AA29" s="542">
        <f t="shared" si="22"/>
        <v>0</v>
      </c>
      <c r="AB29" s="541">
        <f t="shared" si="6"/>
        <v>0</v>
      </c>
      <c r="AC29" s="538">
        <f t="shared" si="37"/>
        <v>0</v>
      </c>
      <c r="AD29" s="538">
        <f t="shared" si="38"/>
        <v>0</v>
      </c>
      <c r="AE29" s="538">
        <f t="shared" si="39"/>
        <v>0</v>
      </c>
      <c r="AF29" s="538">
        <f t="shared" si="40"/>
        <v>0</v>
      </c>
      <c r="AG29" s="538">
        <f t="shared" si="43"/>
        <v>0</v>
      </c>
      <c r="AH29" s="538">
        <f t="shared" si="41"/>
        <v>0</v>
      </c>
      <c r="AI29" s="537">
        <f t="shared" si="42"/>
        <v>0</v>
      </c>
      <c r="AJ29" s="541">
        <f t="shared" si="8"/>
        <v>0</v>
      </c>
      <c r="AK29" s="272"/>
      <c r="AL29" s="272"/>
      <c r="AM29" s="272"/>
      <c r="AN29" s="272"/>
      <c r="AO29" s="272"/>
      <c r="AP29" s="272"/>
      <c r="AQ29" s="272"/>
      <c r="AR29" s="538">
        <f t="shared" si="10"/>
        <v>0</v>
      </c>
      <c r="AS29" s="272"/>
      <c r="AT29" s="272"/>
      <c r="AU29" s="272"/>
      <c r="AV29" s="272"/>
      <c r="AW29" s="272"/>
      <c r="AX29" s="272"/>
      <c r="AY29" s="540"/>
      <c r="AZ29" s="539">
        <f t="shared" si="12"/>
        <v>0</v>
      </c>
      <c r="BA29" s="272"/>
      <c r="BB29" s="272"/>
      <c r="BC29" s="272"/>
      <c r="BD29" s="272"/>
      <c r="BE29" s="272"/>
      <c r="BF29" s="272"/>
      <c r="BG29" s="540"/>
      <c r="BH29" s="539">
        <f t="shared" si="14"/>
        <v>0</v>
      </c>
      <c r="BI29" s="538">
        <f t="shared" si="30"/>
        <v>0</v>
      </c>
      <c r="BJ29" s="538">
        <f t="shared" si="31"/>
        <v>0</v>
      </c>
      <c r="BK29" s="538">
        <f t="shared" si="32"/>
        <v>0</v>
      </c>
      <c r="BL29" s="538">
        <f t="shared" si="33"/>
        <v>0</v>
      </c>
      <c r="BM29" s="538">
        <f t="shared" si="34"/>
        <v>0</v>
      </c>
      <c r="BN29" s="538">
        <f t="shared" si="35"/>
        <v>0</v>
      </c>
      <c r="BO29" s="537">
        <f t="shared" si="36"/>
        <v>0</v>
      </c>
    </row>
    <row r="30" spans="1:67" ht="12.75">
      <c r="A30" s="544"/>
      <c r="B30" s="545"/>
      <c r="C30" s="544"/>
      <c r="D30" s="543">
        <f t="shared" si="0"/>
        <v>0</v>
      </c>
      <c r="E30" s="272"/>
      <c r="F30" s="272"/>
      <c r="G30" s="272"/>
      <c r="H30" s="272"/>
      <c r="I30" s="272"/>
      <c r="J30" s="272"/>
      <c r="K30" s="540"/>
      <c r="L30" s="543">
        <f t="shared" si="2"/>
        <v>0</v>
      </c>
      <c r="M30" s="272"/>
      <c r="N30" s="272"/>
      <c r="O30" s="272"/>
      <c r="P30" s="272"/>
      <c r="Q30" s="272"/>
      <c r="R30" s="272"/>
      <c r="S30" s="540"/>
      <c r="T30" s="539">
        <f t="shared" si="4"/>
        <v>0</v>
      </c>
      <c r="U30" s="538">
        <f t="shared" si="16"/>
        <v>0</v>
      </c>
      <c r="V30" s="538">
        <f t="shared" si="17"/>
        <v>0</v>
      </c>
      <c r="W30" s="538">
        <f t="shared" si="18"/>
        <v>0</v>
      </c>
      <c r="X30" s="538">
        <f t="shared" si="19"/>
        <v>0</v>
      </c>
      <c r="Y30" s="538">
        <f t="shared" si="20"/>
        <v>0</v>
      </c>
      <c r="Z30" s="538">
        <f t="shared" si="21"/>
        <v>0</v>
      </c>
      <c r="AA30" s="542">
        <f t="shared" si="22"/>
        <v>0</v>
      </c>
      <c r="AB30" s="541">
        <f t="shared" si="6"/>
        <v>0</v>
      </c>
      <c r="AC30" s="538">
        <f t="shared" si="37"/>
        <v>0</v>
      </c>
      <c r="AD30" s="538">
        <f t="shared" si="38"/>
        <v>0</v>
      </c>
      <c r="AE30" s="538">
        <f t="shared" si="39"/>
        <v>0</v>
      </c>
      <c r="AF30" s="538">
        <f t="shared" si="40"/>
        <v>0</v>
      </c>
      <c r="AG30" s="538">
        <f t="shared" si="43"/>
        <v>0</v>
      </c>
      <c r="AH30" s="538">
        <f t="shared" si="41"/>
        <v>0</v>
      </c>
      <c r="AI30" s="537">
        <f t="shared" si="42"/>
        <v>0</v>
      </c>
      <c r="AJ30" s="541">
        <f t="shared" si="8"/>
        <v>0</v>
      </c>
      <c r="AK30" s="272"/>
      <c r="AL30" s="272"/>
      <c r="AM30" s="272"/>
      <c r="AN30" s="272"/>
      <c r="AO30" s="272"/>
      <c r="AP30" s="272"/>
      <c r="AQ30" s="272"/>
      <c r="AR30" s="538">
        <f t="shared" si="10"/>
        <v>0</v>
      </c>
      <c r="AS30" s="272"/>
      <c r="AT30" s="272"/>
      <c r="AU30" s="272"/>
      <c r="AV30" s="272"/>
      <c r="AW30" s="272"/>
      <c r="AX30" s="272"/>
      <c r="AY30" s="540"/>
      <c r="AZ30" s="539">
        <f t="shared" si="12"/>
        <v>0</v>
      </c>
      <c r="BA30" s="272"/>
      <c r="BB30" s="272"/>
      <c r="BC30" s="272"/>
      <c r="BD30" s="272"/>
      <c r="BE30" s="272"/>
      <c r="BF30" s="272"/>
      <c r="BG30" s="540"/>
      <c r="BH30" s="539">
        <f t="shared" si="14"/>
        <v>0</v>
      </c>
      <c r="BI30" s="538">
        <f t="shared" si="30"/>
        <v>0</v>
      </c>
      <c r="BJ30" s="538">
        <f t="shared" si="31"/>
        <v>0</v>
      </c>
      <c r="BK30" s="538">
        <f t="shared" si="32"/>
        <v>0</v>
      </c>
      <c r="BL30" s="538">
        <f t="shared" si="33"/>
        <v>0</v>
      </c>
      <c r="BM30" s="538">
        <f t="shared" si="34"/>
        <v>0</v>
      </c>
      <c r="BN30" s="538">
        <f t="shared" si="35"/>
        <v>0</v>
      </c>
      <c r="BO30" s="537">
        <f t="shared" si="36"/>
        <v>0</v>
      </c>
    </row>
    <row r="31" spans="1:67" ht="12.75">
      <c r="A31" s="544"/>
      <c r="B31" s="545"/>
      <c r="C31" s="544"/>
      <c r="D31" s="543">
        <f t="shared" si="0"/>
        <v>0</v>
      </c>
      <c r="E31" s="272"/>
      <c r="F31" s="272"/>
      <c r="G31" s="272"/>
      <c r="H31" s="272"/>
      <c r="I31" s="272"/>
      <c r="J31" s="272"/>
      <c r="K31" s="540"/>
      <c r="L31" s="543">
        <f t="shared" si="2"/>
        <v>0</v>
      </c>
      <c r="M31" s="272"/>
      <c r="N31" s="272"/>
      <c r="O31" s="272"/>
      <c r="P31" s="272"/>
      <c r="Q31" s="272"/>
      <c r="R31" s="272"/>
      <c r="S31" s="540"/>
      <c r="T31" s="539">
        <f t="shared" si="4"/>
        <v>0</v>
      </c>
      <c r="U31" s="538">
        <f t="shared" si="16"/>
        <v>0</v>
      </c>
      <c r="V31" s="538">
        <f t="shared" si="17"/>
        <v>0</v>
      </c>
      <c r="W31" s="538">
        <f t="shared" si="18"/>
        <v>0</v>
      </c>
      <c r="X31" s="538">
        <f t="shared" si="19"/>
        <v>0</v>
      </c>
      <c r="Y31" s="538">
        <f t="shared" si="20"/>
        <v>0</v>
      </c>
      <c r="Z31" s="538">
        <f t="shared" si="21"/>
        <v>0</v>
      </c>
      <c r="AA31" s="542">
        <f t="shared" si="22"/>
        <v>0</v>
      </c>
      <c r="AB31" s="541">
        <f t="shared" si="6"/>
        <v>0</v>
      </c>
      <c r="AC31" s="538">
        <f t="shared" si="37"/>
        <v>0</v>
      </c>
      <c r="AD31" s="538">
        <f t="shared" si="38"/>
        <v>0</v>
      </c>
      <c r="AE31" s="538">
        <f t="shared" si="39"/>
        <v>0</v>
      </c>
      <c r="AF31" s="538">
        <f t="shared" si="40"/>
        <v>0</v>
      </c>
      <c r="AG31" s="538">
        <f t="shared" si="43"/>
        <v>0</v>
      </c>
      <c r="AH31" s="538">
        <f t="shared" si="41"/>
        <v>0</v>
      </c>
      <c r="AI31" s="537">
        <f t="shared" si="42"/>
        <v>0</v>
      </c>
      <c r="AJ31" s="541">
        <f t="shared" si="8"/>
        <v>0</v>
      </c>
      <c r="AK31" s="272"/>
      <c r="AL31" s="272"/>
      <c r="AM31" s="272"/>
      <c r="AN31" s="272"/>
      <c r="AO31" s="272"/>
      <c r="AP31" s="272"/>
      <c r="AQ31" s="272"/>
      <c r="AR31" s="538">
        <f t="shared" si="10"/>
        <v>0</v>
      </c>
      <c r="AS31" s="272"/>
      <c r="AT31" s="272"/>
      <c r="AU31" s="272"/>
      <c r="AV31" s="272"/>
      <c r="AW31" s="272"/>
      <c r="AX31" s="272"/>
      <c r="AY31" s="540"/>
      <c r="AZ31" s="539">
        <f t="shared" si="12"/>
        <v>0</v>
      </c>
      <c r="BA31" s="272"/>
      <c r="BB31" s="272"/>
      <c r="BC31" s="272"/>
      <c r="BD31" s="272"/>
      <c r="BE31" s="272"/>
      <c r="BF31" s="272"/>
      <c r="BG31" s="540"/>
      <c r="BH31" s="539">
        <f t="shared" si="14"/>
        <v>0</v>
      </c>
      <c r="BI31" s="538">
        <f t="shared" si="30"/>
        <v>0</v>
      </c>
      <c r="BJ31" s="538">
        <f t="shared" si="31"/>
        <v>0</v>
      </c>
      <c r="BK31" s="538">
        <f t="shared" si="32"/>
        <v>0</v>
      </c>
      <c r="BL31" s="538">
        <f t="shared" si="33"/>
        <v>0</v>
      </c>
      <c r="BM31" s="538">
        <f t="shared" si="34"/>
        <v>0</v>
      </c>
      <c r="BN31" s="538">
        <f t="shared" si="35"/>
        <v>0</v>
      </c>
      <c r="BO31" s="537">
        <f t="shared" si="36"/>
        <v>0</v>
      </c>
    </row>
    <row r="32" spans="1:67" ht="13.5" thickBot="1">
      <c r="A32" s="535"/>
      <c r="B32" s="536"/>
      <c r="C32" s="535"/>
      <c r="D32" s="534">
        <f t="shared" si="0"/>
        <v>0</v>
      </c>
      <c r="E32" s="531"/>
      <c r="F32" s="531"/>
      <c r="G32" s="531"/>
      <c r="H32" s="531"/>
      <c r="I32" s="531"/>
      <c r="J32" s="531"/>
      <c r="K32" s="530"/>
      <c r="L32" s="534">
        <f t="shared" si="2"/>
        <v>0</v>
      </c>
      <c r="M32" s="531"/>
      <c r="N32" s="531"/>
      <c r="O32" s="531"/>
      <c r="P32" s="531"/>
      <c r="Q32" s="531"/>
      <c r="R32" s="531"/>
      <c r="S32" s="530"/>
      <c r="T32" s="529">
        <f t="shared" si="4"/>
        <v>0</v>
      </c>
      <c r="U32" s="528">
        <f t="shared" si="16"/>
        <v>0</v>
      </c>
      <c r="V32" s="528">
        <f t="shared" si="17"/>
        <v>0</v>
      </c>
      <c r="W32" s="528">
        <f t="shared" si="18"/>
        <v>0</v>
      </c>
      <c r="X32" s="528">
        <f t="shared" si="19"/>
        <v>0</v>
      </c>
      <c r="Y32" s="528">
        <f t="shared" si="20"/>
        <v>0</v>
      </c>
      <c r="Z32" s="528">
        <f t="shared" si="21"/>
        <v>0</v>
      </c>
      <c r="AA32" s="533">
        <f t="shared" si="22"/>
        <v>0</v>
      </c>
      <c r="AB32" s="532">
        <f t="shared" si="6"/>
        <v>0</v>
      </c>
      <c r="AC32" s="528">
        <f t="shared" si="37"/>
        <v>0</v>
      </c>
      <c r="AD32" s="528">
        <f t="shared" si="38"/>
        <v>0</v>
      </c>
      <c r="AE32" s="528">
        <f t="shared" si="39"/>
        <v>0</v>
      </c>
      <c r="AF32" s="528">
        <f t="shared" si="40"/>
        <v>0</v>
      </c>
      <c r="AG32" s="528">
        <f t="shared" si="43"/>
        <v>0</v>
      </c>
      <c r="AH32" s="528">
        <f t="shared" si="41"/>
        <v>0</v>
      </c>
      <c r="AI32" s="527">
        <f t="shared" si="42"/>
        <v>0</v>
      </c>
      <c r="AJ32" s="532">
        <f t="shared" si="8"/>
        <v>0</v>
      </c>
      <c r="AK32" s="531"/>
      <c r="AL32" s="531"/>
      <c r="AM32" s="531"/>
      <c r="AN32" s="531"/>
      <c r="AO32" s="531"/>
      <c r="AP32" s="531"/>
      <c r="AQ32" s="531"/>
      <c r="AR32" s="528">
        <f t="shared" si="10"/>
        <v>0</v>
      </c>
      <c r="AS32" s="531"/>
      <c r="AT32" s="531"/>
      <c r="AU32" s="531"/>
      <c r="AV32" s="531"/>
      <c r="AW32" s="531"/>
      <c r="AX32" s="531"/>
      <c r="AY32" s="530"/>
      <c r="AZ32" s="529">
        <f t="shared" si="12"/>
        <v>0</v>
      </c>
      <c r="BA32" s="531"/>
      <c r="BB32" s="531"/>
      <c r="BC32" s="531"/>
      <c r="BD32" s="531"/>
      <c r="BE32" s="531"/>
      <c r="BF32" s="531"/>
      <c r="BG32" s="530"/>
      <c r="BH32" s="529">
        <f t="shared" si="14"/>
        <v>0</v>
      </c>
      <c r="BI32" s="528">
        <f t="shared" si="30"/>
        <v>0</v>
      </c>
      <c r="BJ32" s="528">
        <f t="shared" si="31"/>
        <v>0</v>
      </c>
      <c r="BK32" s="528">
        <f t="shared" si="32"/>
        <v>0</v>
      </c>
      <c r="BL32" s="528">
        <f t="shared" si="33"/>
        <v>0</v>
      </c>
      <c r="BM32" s="528">
        <f t="shared" si="34"/>
        <v>0</v>
      </c>
      <c r="BN32" s="528">
        <f t="shared" si="35"/>
        <v>0</v>
      </c>
      <c r="BO32" s="527">
        <f t="shared" si="36"/>
        <v>0</v>
      </c>
    </row>
    <row r="33" spans="1:67" ht="12.75">
      <c r="A33" s="226"/>
      <c r="B33" s="226"/>
      <c r="C33" s="226"/>
      <c r="D33" s="526"/>
      <c r="E33" s="226"/>
      <c r="F33" s="226"/>
      <c r="G33" s="226"/>
      <c r="H33" s="226"/>
      <c r="I33" s="226"/>
      <c r="J33" s="226"/>
      <c r="K33" s="226"/>
      <c r="L33" s="526"/>
      <c r="M33" s="226"/>
      <c r="N33" s="226"/>
      <c r="O33" s="226"/>
      <c r="P33" s="226"/>
      <c r="Q33" s="226"/>
      <c r="R33" s="226"/>
      <c r="S33" s="226"/>
      <c r="T33" s="525"/>
      <c r="U33" s="525"/>
      <c r="V33" s="525"/>
      <c r="W33" s="525"/>
      <c r="X33" s="525"/>
      <c r="Y33" s="525"/>
      <c r="Z33" s="525"/>
      <c r="AA33" s="525"/>
      <c r="AB33" s="525"/>
      <c r="AC33" s="525"/>
      <c r="AD33" s="525"/>
      <c r="AE33" s="525"/>
      <c r="AF33" s="525"/>
      <c r="AG33" s="525"/>
      <c r="AH33" s="525"/>
      <c r="AI33" s="525"/>
      <c r="AJ33" s="525"/>
      <c r="AK33" s="226"/>
      <c r="AL33" s="226"/>
      <c r="AM33" s="226"/>
      <c r="AN33" s="226"/>
      <c r="AO33" s="226"/>
      <c r="AP33" s="226"/>
      <c r="AQ33" s="226"/>
      <c r="AR33" s="525"/>
      <c r="AS33" s="226"/>
      <c r="AT33" s="226"/>
      <c r="AU33" s="226"/>
      <c r="AV33" s="226"/>
      <c r="AW33" s="226"/>
      <c r="AX33" s="226"/>
      <c r="AY33" s="226"/>
      <c r="AZ33" s="525"/>
      <c r="BA33" s="226"/>
      <c r="BB33" s="226"/>
      <c r="BC33" s="226"/>
      <c r="BD33" s="226"/>
      <c r="BE33" s="226"/>
      <c r="BF33" s="226"/>
      <c r="BG33" s="226"/>
      <c r="BH33" s="525"/>
      <c r="BI33" s="525"/>
      <c r="BJ33" s="525"/>
      <c r="BK33" s="525"/>
      <c r="BL33" s="525"/>
      <c r="BM33" s="525"/>
      <c r="BN33" s="525"/>
      <c r="BO33" s="525"/>
    </row>
    <row r="34" spans="54:62" ht="12.75">
      <c r="BB34" s="617" t="s">
        <v>83</v>
      </c>
      <c r="BC34" s="617"/>
      <c r="BD34" s="617"/>
      <c r="BE34" s="617"/>
      <c r="BF34" s="617"/>
      <c r="BG34" s="617"/>
      <c r="BH34" s="617"/>
      <c r="BI34" s="617"/>
      <c r="BJ34" s="617"/>
    </row>
    <row r="35" spans="36:58" ht="16.5">
      <c r="AJ35" s="524"/>
      <c r="AO35" s="524" t="s">
        <v>101</v>
      </c>
      <c r="AT35" s="250" t="s">
        <v>491</v>
      </c>
      <c r="AU35" s="249"/>
      <c r="AV35" s="249"/>
      <c r="AW35" s="248"/>
      <c r="AX35" s="248"/>
      <c r="AY35" s="248"/>
      <c r="AZ35" s="248"/>
      <c r="BA35" s="487" t="s">
        <v>100</v>
      </c>
      <c r="BB35" s="382"/>
      <c r="BC35" s="382"/>
      <c r="BD35" s="382"/>
      <c r="BE35" s="246"/>
      <c r="BF35" s="246"/>
    </row>
    <row r="36" spans="36:58" ht="16.5" customHeight="1">
      <c r="AJ36" s="523"/>
      <c r="AO36" s="523"/>
      <c r="AT36" s="250"/>
      <c r="AU36" s="249"/>
      <c r="AV36" s="249"/>
      <c r="AW36" s="248"/>
      <c r="AX36" s="248"/>
      <c r="AY36" s="248"/>
      <c r="AZ36" s="248"/>
      <c r="BA36" s="381"/>
      <c r="BB36" s="381"/>
      <c r="BC36" s="381"/>
      <c r="BD36" s="381"/>
      <c r="BE36" s="246"/>
      <c r="BF36" s="246"/>
    </row>
    <row r="37" spans="36:58" ht="12.75">
      <c r="AJ37" s="242"/>
      <c r="AO37" s="242"/>
      <c r="AT37" s="66" t="s">
        <v>97</v>
      </c>
      <c r="AU37" s="242"/>
      <c r="AV37" s="242"/>
      <c r="AW37" s="242"/>
      <c r="AX37" s="242"/>
      <c r="AY37" s="242"/>
      <c r="AZ37" s="242"/>
      <c r="BA37" s="66" t="s">
        <v>98</v>
      </c>
      <c r="BB37" s="242"/>
      <c r="BC37" s="242"/>
      <c r="BD37" s="242"/>
      <c r="BE37" s="242"/>
      <c r="BF37" s="242"/>
    </row>
  </sheetData>
  <sheetProtection/>
  <mergeCells count="31">
    <mergeCell ref="C4:C7"/>
    <mergeCell ref="BI6:BO6"/>
    <mergeCell ref="B4:B7"/>
    <mergeCell ref="AB4:AI5"/>
    <mergeCell ref="U6:AA6"/>
    <mergeCell ref="A4:A8"/>
    <mergeCell ref="D4:K5"/>
    <mergeCell ref="L4:S5"/>
    <mergeCell ref="D6:D7"/>
    <mergeCell ref="E6:K6"/>
    <mergeCell ref="L6:L7"/>
    <mergeCell ref="AR6:AR7"/>
    <mergeCell ref="M6:S6"/>
    <mergeCell ref="AS6:AY6"/>
    <mergeCell ref="C2:AD2"/>
    <mergeCell ref="BB34:BJ34"/>
    <mergeCell ref="T4:AA5"/>
    <mergeCell ref="AJ4:AY4"/>
    <mergeCell ref="AZ4:BG4"/>
    <mergeCell ref="AJ5:AQ5"/>
    <mergeCell ref="AR5:AY5"/>
    <mergeCell ref="AZ6:AZ7"/>
    <mergeCell ref="T6:T7"/>
    <mergeCell ref="BH4:BO5"/>
    <mergeCell ref="AZ5:BG5"/>
    <mergeCell ref="AJ6:AJ7"/>
    <mergeCell ref="AK6:AQ6"/>
    <mergeCell ref="BH6:BH7"/>
    <mergeCell ref="AB6:AB7"/>
    <mergeCell ref="AC6:AI6"/>
    <mergeCell ref="BA6:BG6"/>
  </mergeCells>
  <printOptions horizontalCentered="1" verticalCentered="1"/>
  <pageMargins left="0.17" right="0.16" top="0.2" bottom="0.18" header="0.17" footer="0.17"/>
  <pageSetup horizontalDpi="600" verticalDpi="600" orientation="landscape" paperSize="9" scale="72" r:id="rId1"/>
  <colBreaks count="1" manualBreakCount="1">
    <brk id="3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P72"/>
  <sheetViews>
    <sheetView zoomScalePageLayoutView="0" workbookViewId="0" topLeftCell="A1">
      <selection activeCell="AE38" sqref="AE38"/>
    </sheetView>
  </sheetViews>
  <sheetFormatPr defaultColWidth="9.140625" defaultRowHeight="12.75"/>
  <cols>
    <col min="1" max="1" width="4.00390625" style="0" customWidth="1"/>
    <col min="2" max="2" width="29.00390625" style="0" customWidth="1"/>
    <col min="3" max="3" width="6.28125" style="0" customWidth="1"/>
    <col min="4" max="9" width="4.7109375" style="0" customWidth="1"/>
    <col min="10" max="10" width="4.421875" style="0" customWidth="1"/>
    <col min="11" max="22" width="4.7109375" style="0" customWidth="1"/>
    <col min="23" max="23" width="6.28125" style="0" customWidth="1"/>
    <col min="24" max="42" width="4.7109375" style="0" customWidth="1"/>
  </cols>
  <sheetData>
    <row r="1" spans="2:3" ht="12.75">
      <c r="B1" s="558" t="s">
        <v>531</v>
      </c>
      <c r="C1" s="558"/>
    </row>
    <row r="2" spans="3:42" ht="30" customHeight="1">
      <c r="C2" s="821" t="s">
        <v>568</v>
      </c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  <c r="Q2" s="821"/>
      <c r="R2" s="821"/>
      <c r="S2" s="821"/>
      <c r="T2" s="821"/>
      <c r="U2" s="821"/>
      <c r="V2" s="821"/>
      <c r="W2" s="559"/>
      <c r="X2" s="559"/>
      <c r="Y2" s="559"/>
      <c r="Z2" s="559"/>
      <c r="AA2" s="559"/>
      <c r="AB2" s="559"/>
      <c r="AC2" s="559"/>
      <c r="AD2" s="559"/>
      <c r="AE2" s="559"/>
      <c r="AF2" s="559"/>
      <c r="AG2" s="559"/>
      <c r="AH2" s="559"/>
      <c r="AI2" s="559"/>
      <c r="AJ2" s="559"/>
      <c r="AK2" s="559"/>
      <c r="AL2" s="559"/>
      <c r="AM2" s="559"/>
      <c r="AN2" s="559"/>
      <c r="AO2" s="559"/>
      <c r="AP2" s="559"/>
    </row>
    <row r="3" ht="13.5" thickBot="1">
      <c r="F3" s="558"/>
    </row>
    <row r="4" spans="1:42" ht="26.25" customHeight="1">
      <c r="A4" s="812" t="s">
        <v>529</v>
      </c>
      <c r="B4" s="819" t="s">
        <v>528</v>
      </c>
      <c r="C4" s="786" t="s">
        <v>567</v>
      </c>
      <c r="D4" s="786"/>
      <c r="E4" s="786"/>
      <c r="F4" s="786"/>
      <c r="G4" s="786"/>
      <c r="H4" s="786"/>
      <c r="I4" s="786"/>
      <c r="J4" s="786"/>
      <c r="K4" s="786"/>
      <c r="L4" s="786"/>
      <c r="M4" s="786"/>
      <c r="N4" s="786"/>
      <c r="O4" s="786"/>
      <c r="P4" s="786"/>
      <c r="Q4" s="786"/>
      <c r="R4" s="786"/>
      <c r="S4" s="786"/>
      <c r="T4" s="786"/>
      <c r="U4" s="786"/>
      <c r="V4" s="786"/>
      <c r="W4" s="786" t="s">
        <v>566</v>
      </c>
      <c r="X4" s="786"/>
      <c r="Y4" s="786"/>
      <c r="Z4" s="786"/>
      <c r="AA4" s="786"/>
      <c r="AB4" s="786"/>
      <c r="AC4" s="786"/>
      <c r="AD4" s="786"/>
      <c r="AE4" s="786"/>
      <c r="AF4" s="786"/>
      <c r="AG4" s="786"/>
      <c r="AH4" s="786"/>
      <c r="AI4" s="786"/>
      <c r="AJ4" s="786"/>
      <c r="AK4" s="786"/>
      <c r="AL4" s="786"/>
      <c r="AM4" s="786"/>
      <c r="AN4" s="786"/>
      <c r="AO4" s="786"/>
      <c r="AP4" s="787"/>
    </row>
    <row r="5" spans="1:42" ht="12.75">
      <c r="A5" s="813"/>
      <c r="B5" s="820"/>
      <c r="C5" s="817" t="s">
        <v>565</v>
      </c>
      <c r="D5" s="817"/>
      <c r="E5" s="817"/>
      <c r="F5" s="817"/>
      <c r="G5" s="817"/>
      <c r="H5" s="817"/>
      <c r="I5" s="817"/>
      <c r="J5" s="817"/>
      <c r="K5" s="817"/>
      <c r="L5" s="817"/>
      <c r="M5" s="817"/>
      <c r="N5" s="817"/>
      <c r="O5" s="817"/>
      <c r="P5" s="817"/>
      <c r="Q5" s="817"/>
      <c r="R5" s="817"/>
      <c r="S5" s="817"/>
      <c r="T5" s="817"/>
      <c r="U5" s="817"/>
      <c r="V5" s="817"/>
      <c r="W5" s="817" t="s">
        <v>565</v>
      </c>
      <c r="X5" s="817"/>
      <c r="Y5" s="817"/>
      <c r="Z5" s="817"/>
      <c r="AA5" s="817"/>
      <c r="AB5" s="817"/>
      <c r="AC5" s="817"/>
      <c r="AD5" s="817"/>
      <c r="AE5" s="817"/>
      <c r="AF5" s="817"/>
      <c r="AG5" s="817"/>
      <c r="AH5" s="817"/>
      <c r="AI5" s="817"/>
      <c r="AJ5" s="817"/>
      <c r="AK5" s="817"/>
      <c r="AL5" s="817"/>
      <c r="AM5" s="817"/>
      <c r="AN5" s="817"/>
      <c r="AO5" s="817"/>
      <c r="AP5" s="818"/>
    </row>
    <row r="6" spans="1:42" s="239" customFormat="1" ht="24" customHeight="1">
      <c r="A6" s="813"/>
      <c r="B6" s="820"/>
      <c r="C6" s="574" t="s">
        <v>564</v>
      </c>
      <c r="D6" s="573">
        <v>1</v>
      </c>
      <c r="E6" s="573">
        <v>2</v>
      </c>
      <c r="F6" s="573" t="s">
        <v>563</v>
      </c>
      <c r="G6" s="573" t="s">
        <v>562</v>
      </c>
      <c r="H6" s="573" t="s">
        <v>561</v>
      </c>
      <c r="I6" s="573" t="s">
        <v>560</v>
      </c>
      <c r="J6" s="573">
        <v>4</v>
      </c>
      <c r="K6" s="573" t="s">
        <v>559</v>
      </c>
      <c r="L6" s="573" t="s">
        <v>558</v>
      </c>
      <c r="M6" s="573" t="s">
        <v>557</v>
      </c>
      <c r="N6" s="573" t="s">
        <v>556</v>
      </c>
      <c r="O6" s="573" t="s">
        <v>69</v>
      </c>
      <c r="P6" s="573" t="s">
        <v>70</v>
      </c>
      <c r="Q6" s="573" t="s">
        <v>71</v>
      </c>
      <c r="R6" s="573" t="s">
        <v>72</v>
      </c>
      <c r="S6" s="573" t="s">
        <v>555</v>
      </c>
      <c r="T6" s="573" t="s">
        <v>554</v>
      </c>
      <c r="U6" s="573" t="s">
        <v>553</v>
      </c>
      <c r="V6" s="573" t="s">
        <v>552</v>
      </c>
      <c r="W6" s="574" t="s">
        <v>564</v>
      </c>
      <c r="X6" s="573">
        <v>1</v>
      </c>
      <c r="Y6" s="573">
        <v>2</v>
      </c>
      <c r="Z6" s="573" t="s">
        <v>563</v>
      </c>
      <c r="AA6" s="573" t="s">
        <v>562</v>
      </c>
      <c r="AB6" s="573" t="s">
        <v>561</v>
      </c>
      <c r="AC6" s="573" t="s">
        <v>560</v>
      </c>
      <c r="AD6" s="573">
        <v>4</v>
      </c>
      <c r="AE6" s="573" t="s">
        <v>559</v>
      </c>
      <c r="AF6" s="573" t="s">
        <v>558</v>
      </c>
      <c r="AG6" s="573" t="s">
        <v>557</v>
      </c>
      <c r="AH6" s="573" t="s">
        <v>556</v>
      </c>
      <c r="AI6" s="573" t="s">
        <v>69</v>
      </c>
      <c r="AJ6" s="573" t="s">
        <v>70</v>
      </c>
      <c r="AK6" s="573" t="s">
        <v>71</v>
      </c>
      <c r="AL6" s="573" t="s">
        <v>72</v>
      </c>
      <c r="AM6" s="573" t="s">
        <v>555</v>
      </c>
      <c r="AN6" s="573" t="s">
        <v>554</v>
      </c>
      <c r="AO6" s="573" t="s">
        <v>553</v>
      </c>
      <c r="AP6" s="572" t="s">
        <v>552</v>
      </c>
    </row>
    <row r="7" spans="1:42" ht="12.75">
      <c r="A7" s="813"/>
      <c r="B7" s="571" t="s">
        <v>551</v>
      </c>
      <c r="C7" s="548">
        <f aca="true" t="shared" si="0" ref="C7:C31">D7+E7+F7+G7+H7+I7+J7+K7+L7+M7+N7+O7+P7+Q7+R7+S7+T7+U7+V7</f>
        <v>111</v>
      </c>
      <c r="D7" s="538">
        <f aca="true" t="shared" si="1" ref="D7:V7">SUM(D8:D31)</f>
        <v>84</v>
      </c>
      <c r="E7" s="538">
        <f t="shared" si="1"/>
        <v>13</v>
      </c>
      <c r="F7" s="538">
        <f t="shared" si="1"/>
        <v>0</v>
      </c>
      <c r="G7" s="538">
        <f t="shared" si="1"/>
        <v>1</v>
      </c>
      <c r="H7" s="538">
        <f t="shared" si="1"/>
        <v>0</v>
      </c>
      <c r="I7" s="538">
        <f t="shared" si="1"/>
        <v>0</v>
      </c>
      <c r="J7" s="538">
        <f t="shared" si="1"/>
        <v>13</v>
      </c>
      <c r="K7" s="538">
        <f t="shared" si="1"/>
        <v>0</v>
      </c>
      <c r="L7" s="538">
        <f t="shared" si="1"/>
        <v>0</v>
      </c>
      <c r="M7" s="538">
        <f t="shared" si="1"/>
        <v>0</v>
      </c>
      <c r="N7" s="538">
        <f t="shared" si="1"/>
        <v>0</v>
      </c>
      <c r="O7" s="538">
        <f t="shared" si="1"/>
        <v>0</v>
      </c>
      <c r="P7" s="538">
        <f t="shared" si="1"/>
        <v>0</v>
      </c>
      <c r="Q7" s="538">
        <f t="shared" si="1"/>
        <v>0</v>
      </c>
      <c r="R7" s="538">
        <f t="shared" si="1"/>
        <v>0</v>
      </c>
      <c r="S7" s="538">
        <f t="shared" si="1"/>
        <v>0</v>
      </c>
      <c r="T7" s="538">
        <f t="shared" si="1"/>
        <v>0</v>
      </c>
      <c r="U7" s="538">
        <f t="shared" si="1"/>
        <v>0</v>
      </c>
      <c r="V7" s="538">
        <f t="shared" si="1"/>
        <v>0</v>
      </c>
      <c r="W7" s="548">
        <f aca="true" t="shared" si="2" ref="W7:W31">X7+Y7+Z7+AA7+AB7+AC7+AD7+AE7+AF7+AG7+AH7+AI7+AJ7+AK7+AL7+AM7+AN7+AO7+AP7</f>
        <v>38</v>
      </c>
      <c r="X7" s="538">
        <f aca="true" t="shared" si="3" ref="X7:AP7">SUM(X8:X31)</f>
        <v>27</v>
      </c>
      <c r="Y7" s="538">
        <f t="shared" si="3"/>
        <v>9</v>
      </c>
      <c r="Z7" s="538">
        <f t="shared" si="3"/>
        <v>0</v>
      </c>
      <c r="AA7" s="538">
        <f t="shared" si="3"/>
        <v>0</v>
      </c>
      <c r="AB7" s="538">
        <f t="shared" si="3"/>
        <v>0</v>
      </c>
      <c r="AC7" s="538">
        <f t="shared" si="3"/>
        <v>0</v>
      </c>
      <c r="AD7" s="538">
        <f t="shared" si="3"/>
        <v>2</v>
      </c>
      <c r="AE7" s="538">
        <f t="shared" si="3"/>
        <v>0</v>
      </c>
      <c r="AF7" s="538">
        <f t="shared" si="3"/>
        <v>0</v>
      </c>
      <c r="AG7" s="538">
        <f t="shared" si="3"/>
        <v>0</v>
      </c>
      <c r="AH7" s="538">
        <f t="shared" si="3"/>
        <v>0</v>
      </c>
      <c r="AI7" s="538">
        <f t="shared" si="3"/>
        <v>0</v>
      </c>
      <c r="AJ7" s="538">
        <f t="shared" si="3"/>
        <v>0</v>
      </c>
      <c r="AK7" s="538">
        <f t="shared" si="3"/>
        <v>0</v>
      </c>
      <c r="AL7" s="538">
        <f t="shared" si="3"/>
        <v>0</v>
      </c>
      <c r="AM7" s="538">
        <f t="shared" si="3"/>
        <v>0</v>
      </c>
      <c r="AN7" s="538">
        <f t="shared" si="3"/>
        <v>0</v>
      </c>
      <c r="AO7" s="538">
        <f t="shared" si="3"/>
        <v>0</v>
      </c>
      <c r="AP7" s="537">
        <f t="shared" si="3"/>
        <v>0</v>
      </c>
    </row>
    <row r="8" spans="1:42" ht="12.75">
      <c r="A8" s="570">
        <v>1</v>
      </c>
      <c r="B8" s="569" t="s">
        <v>508</v>
      </c>
      <c r="C8" s="548">
        <f t="shared" si="0"/>
        <v>0</v>
      </c>
      <c r="D8" s="272"/>
      <c r="E8" s="272"/>
      <c r="F8" s="272"/>
      <c r="G8" s="272"/>
      <c r="H8" s="272"/>
      <c r="I8" s="272"/>
      <c r="J8" s="272"/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548">
        <f t="shared" si="2"/>
        <v>0</v>
      </c>
      <c r="X8" s="272"/>
      <c r="Y8" s="272"/>
      <c r="Z8" s="272"/>
      <c r="AA8" s="272"/>
      <c r="AB8" s="272"/>
      <c r="AC8" s="272"/>
      <c r="AD8" s="272"/>
      <c r="AE8" s="272"/>
      <c r="AF8" s="272"/>
      <c r="AG8" s="272"/>
      <c r="AH8" s="272"/>
      <c r="AI8" s="272"/>
      <c r="AJ8" s="272"/>
      <c r="AK8" s="272"/>
      <c r="AL8" s="272"/>
      <c r="AM8" s="272"/>
      <c r="AN8" s="272"/>
      <c r="AO8" s="272"/>
      <c r="AP8" s="540"/>
    </row>
    <row r="9" spans="1:42" ht="12.75">
      <c r="A9" s="544">
        <v>2</v>
      </c>
      <c r="B9" s="569" t="s">
        <v>507</v>
      </c>
      <c r="C9" s="548">
        <f t="shared" si="0"/>
        <v>0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548">
        <f t="shared" si="2"/>
        <v>0</v>
      </c>
      <c r="X9" s="272"/>
      <c r="Y9" s="272"/>
      <c r="Z9" s="272"/>
      <c r="AA9" s="272"/>
      <c r="AB9" s="272"/>
      <c r="AC9" s="272"/>
      <c r="AD9" s="272"/>
      <c r="AE9" s="272"/>
      <c r="AF9" s="272"/>
      <c r="AG9" s="272"/>
      <c r="AH9" s="272"/>
      <c r="AI9" s="272"/>
      <c r="AJ9" s="272"/>
      <c r="AK9" s="272"/>
      <c r="AL9" s="272"/>
      <c r="AM9" s="272"/>
      <c r="AN9" s="272"/>
      <c r="AO9" s="272"/>
      <c r="AP9" s="540"/>
    </row>
    <row r="10" spans="1:42" ht="12.75">
      <c r="A10" s="544">
        <v>3</v>
      </c>
      <c r="B10" s="569" t="s">
        <v>506</v>
      </c>
      <c r="C10" s="548">
        <f t="shared" si="0"/>
        <v>11</v>
      </c>
      <c r="D10" s="272">
        <v>10</v>
      </c>
      <c r="E10" s="272">
        <v>1</v>
      </c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548">
        <f t="shared" si="2"/>
        <v>10</v>
      </c>
      <c r="X10" s="272">
        <v>6</v>
      </c>
      <c r="Y10" s="272">
        <v>4</v>
      </c>
      <c r="Z10" s="272"/>
      <c r="AA10" s="272"/>
      <c r="AB10" s="272"/>
      <c r="AC10" s="272"/>
      <c r="AD10" s="272"/>
      <c r="AE10" s="272"/>
      <c r="AF10" s="272"/>
      <c r="AG10" s="272"/>
      <c r="AH10" s="272"/>
      <c r="AI10" s="272"/>
      <c r="AJ10" s="272"/>
      <c r="AK10" s="272"/>
      <c r="AL10" s="272"/>
      <c r="AM10" s="272"/>
      <c r="AN10" s="272"/>
      <c r="AO10" s="272"/>
      <c r="AP10" s="540"/>
    </row>
    <row r="11" spans="1:42" ht="12.75">
      <c r="A11" s="544">
        <v>4</v>
      </c>
      <c r="B11" s="569" t="s">
        <v>505</v>
      </c>
      <c r="C11" s="548">
        <f t="shared" si="0"/>
        <v>25</v>
      </c>
      <c r="D11" s="272">
        <v>19</v>
      </c>
      <c r="E11" s="272">
        <v>4</v>
      </c>
      <c r="F11" s="272"/>
      <c r="G11" s="272"/>
      <c r="H11" s="272"/>
      <c r="I11" s="272"/>
      <c r="J11" s="272">
        <v>2</v>
      </c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548">
        <f t="shared" si="2"/>
        <v>3</v>
      </c>
      <c r="X11" s="272">
        <v>3</v>
      </c>
      <c r="Y11" s="272"/>
      <c r="Z11" s="272"/>
      <c r="AA11" s="272"/>
      <c r="AB11" s="272"/>
      <c r="AC11" s="272"/>
      <c r="AD11" s="272"/>
      <c r="AE11" s="272"/>
      <c r="AF11" s="272"/>
      <c r="AG11" s="272"/>
      <c r="AH11" s="272"/>
      <c r="AI11" s="272"/>
      <c r="AJ11" s="272"/>
      <c r="AK11" s="272"/>
      <c r="AL11" s="272"/>
      <c r="AM11" s="272"/>
      <c r="AN11" s="272"/>
      <c r="AO11" s="272"/>
      <c r="AP11" s="540"/>
    </row>
    <row r="12" spans="1:42" ht="12.75">
      <c r="A12" s="544">
        <v>5</v>
      </c>
      <c r="B12" s="569" t="s">
        <v>504</v>
      </c>
      <c r="C12" s="548">
        <f t="shared" si="0"/>
        <v>9</v>
      </c>
      <c r="D12" s="272">
        <v>7</v>
      </c>
      <c r="E12" s="272">
        <v>1</v>
      </c>
      <c r="F12" s="272"/>
      <c r="G12" s="272">
        <v>1</v>
      </c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548">
        <f t="shared" si="2"/>
        <v>2</v>
      </c>
      <c r="X12" s="272"/>
      <c r="Y12" s="272">
        <v>2</v>
      </c>
      <c r="Z12" s="272"/>
      <c r="AA12" s="272"/>
      <c r="AB12" s="272"/>
      <c r="AC12" s="272"/>
      <c r="AD12" s="272"/>
      <c r="AE12" s="272"/>
      <c r="AF12" s="272"/>
      <c r="AG12" s="272"/>
      <c r="AH12" s="272"/>
      <c r="AI12" s="272"/>
      <c r="AJ12" s="272"/>
      <c r="AK12" s="272"/>
      <c r="AL12" s="272"/>
      <c r="AM12" s="272"/>
      <c r="AN12" s="272"/>
      <c r="AO12" s="272"/>
      <c r="AP12" s="540"/>
    </row>
    <row r="13" spans="1:42" ht="12.75">
      <c r="A13" s="544">
        <v>6</v>
      </c>
      <c r="B13" s="569" t="s">
        <v>503</v>
      </c>
      <c r="C13" s="548">
        <f t="shared" si="0"/>
        <v>0</v>
      </c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548">
        <f t="shared" si="2"/>
        <v>0</v>
      </c>
      <c r="X13" s="272"/>
      <c r="Y13" s="272"/>
      <c r="Z13" s="272"/>
      <c r="AA13" s="272"/>
      <c r="AB13" s="272"/>
      <c r="AC13" s="272"/>
      <c r="AD13" s="272"/>
      <c r="AE13" s="272"/>
      <c r="AF13" s="272"/>
      <c r="AG13" s="272"/>
      <c r="AH13" s="272"/>
      <c r="AI13" s="272"/>
      <c r="AJ13" s="272"/>
      <c r="AK13" s="272"/>
      <c r="AL13" s="272"/>
      <c r="AM13" s="272"/>
      <c r="AN13" s="272"/>
      <c r="AO13" s="272"/>
      <c r="AP13" s="540"/>
    </row>
    <row r="14" spans="1:42" ht="12.75">
      <c r="A14" s="544">
        <v>7</v>
      </c>
      <c r="B14" s="569" t="s">
        <v>502</v>
      </c>
      <c r="C14" s="548">
        <f t="shared" si="0"/>
        <v>18</v>
      </c>
      <c r="D14" s="272">
        <v>14</v>
      </c>
      <c r="E14" s="272">
        <v>1</v>
      </c>
      <c r="F14" s="272"/>
      <c r="G14" s="272"/>
      <c r="H14" s="272"/>
      <c r="I14" s="272"/>
      <c r="J14" s="272">
        <v>3</v>
      </c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548">
        <f t="shared" si="2"/>
        <v>6</v>
      </c>
      <c r="X14" s="272">
        <v>5</v>
      </c>
      <c r="Y14" s="272">
        <v>1</v>
      </c>
      <c r="Z14" s="272"/>
      <c r="AA14" s="272"/>
      <c r="AB14" s="272"/>
      <c r="AC14" s="272"/>
      <c r="AD14" s="272"/>
      <c r="AE14" s="272"/>
      <c r="AF14" s="272"/>
      <c r="AG14" s="272"/>
      <c r="AH14" s="272"/>
      <c r="AI14" s="272"/>
      <c r="AJ14" s="272"/>
      <c r="AK14" s="272"/>
      <c r="AL14" s="272"/>
      <c r="AM14" s="272"/>
      <c r="AN14" s="272"/>
      <c r="AO14" s="272"/>
      <c r="AP14" s="540"/>
    </row>
    <row r="15" spans="1:42" ht="12.75">
      <c r="A15" s="544">
        <v>8</v>
      </c>
      <c r="B15" s="569" t="s">
        <v>501</v>
      </c>
      <c r="C15" s="548">
        <f t="shared" si="0"/>
        <v>26</v>
      </c>
      <c r="D15" s="272">
        <v>22</v>
      </c>
      <c r="E15" s="272">
        <v>2</v>
      </c>
      <c r="F15" s="272"/>
      <c r="G15" s="272"/>
      <c r="H15" s="272"/>
      <c r="I15" s="272"/>
      <c r="J15" s="272">
        <v>2</v>
      </c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548">
        <f t="shared" si="2"/>
        <v>2</v>
      </c>
      <c r="X15" s="272">
        <v>1</v>
      </c>
      <c r="Y15" s="272"/>
      <c r="Z15" s="272"/>
      <c r="AA15" s="272"/>
      <c r="AB15" s="272"/>
      <c r="AC15" s="272"/>
      <c r="AD15" s="272">
        <v>1</v>
      </c>
      <c r="AE15" s="272"/>
      <c r="AF15" s="272"/>
      <c r="AG15" s="272"/>
      <c r="AH15" s="272"/>
      <c r="AI15" s="272"/>
      <c r="AJ15" s="272"/>
      <c r="AK15" s="272"/>
      <c r="AL15" s="272"/>
      <c r="AM15" s="272"/>
      <c r="AN15" s="272"/>
      <c r="AO15" s="272"/>
      <c r="AP15" s="540"/>
    </row>
    <row r="16" spans="1:42" ht="12.75">
      <c r="A16" s="544">
        <v>9</v>
      </c>
      <c r="B16" s="569" t="s">
        <v>500</v>
      </c>
      <c r="C16" s="548">
        <f t="shared" si="0"/>
        <v>6</v>
      </c>
      <c r="D16" s="272">
        <v>3</v>
      </c>
      <c r="E16" s="272">
        <v>2</v>
      </c>
      <c r="F16" s="272"/>
      <c r="G16" s="272"/>
      <c r="H16" s="272"/>
      <c r="I16" s="272"/>
      <c r="J16" s="272">
        <v>1</v>
      </c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548">
        <f t="shared" si="2"/>
        <v>5</v>
      </c>
      <c r="X16" s="272">
        <v>5</v>
      </c>
      <c r="Y16" s="272"/>
      <c r="Z16" s="272"/>
      <c r="AA16" s="272"/>
      <c r="AB16" s="272"/>
      <c r="AC16" s="272"/>
      <c r="AD16" s="272"/>
      <c r="AE16" s="272"/>
      <c r="AF16" s="272"/>
      <c r="AG16" s="272"/>
      <c r="AH16" s="272"/>
      <c r="AI16" s="272"/>
      <c r="AJ16" s="272"/>
      <c r="AK16" s="272"/>
      <c r="AL16" s="272"/>
      <c r="AM16" s="272"/>
      <c r="AN16" s="272"/>
      <c r="AO16" s="272"/>
      <c r="AP16" s="540"/>
    </row>
    <row r="17" spans="1:42" ht="12.75">
      <c r="A17" s="544">
        <v>10</v>
      </c>
      <c r="B17" s="569" t="s">
        <v>499</v>
      </c>
      <c r="C17" s="548">
        <f t="shared" si="0"/>
        <v>0</v>
      </c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548">
        <f t="shared" si="2"/>
        <v>0</v>
      </c>
      <c r="X17" s="272"/>
      <c r="Y17" s="272"/>
      <c r="Z17" s="272"/>
      <c r="AA17" s="272"/>
      <c r="AB17" s="272"/>
      <c r="AC17" s="272"/>
      <c r="AD17" s="272"/>
      <c r="AE17" s="272"/>
      <c r="AF17" s="272"/>
      <c r="AG17" s="272"/>
      <c r="AH17" s="272"/>
      <c r="AI17" s="272"/>
      <c r="AJ17" s="272"/>
      <c r="AK17" s="272"/>
      <c r="AL17" s="272"/>
      <c r="AM17" s="272"/>
      <c r="AN17" s="272"/>
      <c r="AO17" s="272"/>
      <c r="AP17" s="540"/>
    </row>
    <row r="18" spans="1:42" ht="12.75">
      <c r="A18" s="544">
        <v>11</v>
      </c>
      <c r="B18" s="569" t="s">
        <v>498</v>
      </c>
      <c r="C18" s="548">
        <f t="shared" si="0"/>
        <v>15</v>
      </c>
      <c r="D18" s="272">
        <v>8</v>
      </c>
      <c r="E18" s="272">
        <v>2</v>
      </c>
      <c r="F18" s="272"/>
      <c r="G18" s="272"/>
      <c r="H18" s="272"/>
      <c r="I18" s="272"/>
      <c r="J18" s="272">
        <v>5</v>
      </c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548">
        <f t="shared" si="2"/>
        <v>4</v>
      </c>
      <c r="X18" s="272">
        <v>2</v>
      </c>
      <c r="Y18" s="272">
        <v>2</v>
      </c>
      <c r="Z18" s="272"/>
      <c r="AA18" s="272"/>
      <c r="AB18" s="272"/>
      <c r="AC18" s="272"/>
      <c r="AD18" s="272"/>
      <c r="AE18" s="272"/>
      <c r="AF18" s="272"/>
      <c r="AG18" s="272"/>
      <c r="AH18" s="272"/>
      <c r="AI18" s="272"/>
      <c r="AJ18" s="272"/>
      <c r="AK18" s="272"/>
      <c r="AL18" s="272"/>
      <c r="AM18" s="272"/>
      <c r="AN18" s="272"/>
      <c r="AO18" s="272"/>
      <c r="AP18" s="540"/>
    </row>
    <row r="19" spans="1:42" ht="12.75">
      <c r="A19" s="544">
        <v>12</v>
      </c>
      <c r="B19" s="569" t="s">
        <v>497</v>
      </c>
      <c r="C19" s="548">
        <f t="shared" si="0"/>
        <v>0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548">
        <f t="shared" si="2"/>
        <v>0</v>
      </c>
      <c r="X19" s="272"/>
      <c r="Y19" s="272"/>
      <c r="Z19" s="272"/>
      <c r="AA19" s="272"/>
      <c r="AB19" s="272"/>
      <c r="AC19" s="272"/>
      <c r="AD19" s="272"/>
      <c r="AE19" s="272"/>
      <c r="AF19" s="272"/>
      <c r="AG19" s="272"/>
      <c r="AH19" s="272"/>
      <c r="AI19" s="272"/>
      <c r="AJ19" s="272"/>
      <c r="AK19" s="272"/>
      <c r="AL19" s="272"/>
      <c r="AM19" s="272"/>
      <c r="AN19" s="272"/>
      <c r="AO19" s="272"/>
      <c r="AP19" s="540"/>
    </row>
    <row r="20" spans="1:42" ht="12.75">
      <c r="A20" s="544">
        <v>13</v>
      </c>
      <c r="B20" s="569" t="s">
        <v>496</v>
      </c>
      <c r="C20" s="548">
        <f t="shared" si="0"/>
        <v>0</v>
      </c>
      <c r="D20" s="272"/>
      <c r="E20" s="272"/>
      <c r="F20" s="272"/>
      <c r="G20" s="272"/>
      <c r="H20" s="272"/>
      <c r="I20" s="272"/>
      <c r="J20" s="272"/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548">
        <f t="shared" si="2"/>
        <v>6</v>
      </c>
      <c r="X20" s="272">
        <v>5</v>
      </c>
      <c r="Y20" s="272"/>
      <c r="Z20" s="272"/>
      <c r="AA20" s="272"/>
      <c r="AB20" s="272"/>
      <c r="AC20" s="272"/>
      <c r="AD20" s="272">
        <v>1</v>
      </c>
      <c r="AE20" s="272"/>
      <c r="AF20" s="272"/>
      <c r="AG20" s="272"/>
      <c r="AH20" s="272"/>
      <c r="AI20" s="272"/>
      <c r="AJ20" s="272"/>
      <c r="AK20" s="272"/>
      <c r="AL20" s="272"/>
      <c r="AM20" s="272"/>
      <c r="AN20" s="272"/>
      <c r="AO20" s="272"/>
      <c r="AP20" s="540"/>
    </row>
    <row r="21" spans="1:42" ht="12.75">
      <c r="A21" s="544">
        <v>14</v>
      </c>
      <c r="B21" s="569" t="s">
        <v>550</v>
      </c>
      <c r="C21" s="548">
        <f t="shared" si="0"/>
        <v>1</v>
      </c>
      <c r="D21" s="272">
        <v>1</v>
      </c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548">
        <f t="shared" si="2"/>
        <v>0</v>
      </c>
      <c r="X21" s="272"/>
      <c r="Y21" s="272"/>
      <c r="Z21" s="272"/>
      <c r="AA21" s="272"/>
      <c r="AB21" s="272"/>
      <c r="AC21" s="272"/>
      <c r="AD21" s="272"/>
      <c r="AE21" s="272"/>
      <c r="AF21" s="272"/>
      <c r="AG21" s="272"/>
      <c r="AH21" s="272"/>
      <c r="AI21" s="272"/>
      <c r="AJ21" s="272"/>
      <c r="AK21" s="272"/>
      <c r="AL21" s="272"/>
      <c r="AM21" s="272"/>
      <c r="AN21" s="272"/>
      <c r="AO21" s="272"/>
      <c r="AP21" s="540"/>
    </row>
    <row r="22" spans="1:42" ht="12.75">
      <c r="A22" s="544">
        <v>15</v>
      </c>
      <c r="B22" s="569" t="s">
        <v>549</v>
      </c>
      <c r="C22" s="548">
        <f t="shared" si="0"/>
        <v>0</v>
      </c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548">
        <f t="shared" si="2"/>
        <v>0</v>
      </c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540"/>
    </row>
    <row r="23" spans="1:42" ht="12.75">
      <c r="A23" s="544">
        <v>16</v>
      </c>
      <c r="B23" s="569" t="s">
        <v>548</v>
      </c>
      <c r="C23" s="548">
        <f t="shared" si="0"/>
        <v>0</v>
      </c>
      <c r="D23" s="272"/>
      <c r="E23" s="272"/>
      <c r="F23" s="272"/>
      <c r="G23" s="272"/>
      <c r="H23" s="272"/>
      <c r="I23" s="272"/>
      <c r="J23" s="272"/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548">
        <f t="shared" si="2"/>
        <v>0</v>
      </c>
      <c r="X23" s="272"/>
      <c r="Y23" s="272"/>
      <c r="Z23" s="272"/>
      <c r="AA23" s="272"/>
      <c r="AB23" s="272"/>
      <c r="AC23" s="272"/>
      <c r="AD23" s="272"/>
      <c r="AE23" s="272"/>
      <c r="AF23" s="272"/>
      <c r="AG23" s="272"/>
      <c r="AH23" s="272"/>
      <c r="AI23" s="272"/>
      <c r="AJ23" s="272"/>
      <c r="AK23" s="272"/>
      <c r="AL23" s="272"/>
      <c r="AM23" s="272"/>
      <c r="AN23" s="272"/>
      <c r="AO23" s="272"/>
      <c r="AP23" s="540"/>
    </row>
    <row r="24" spans="1:42" ht="12.75">
      <c r="A24" s="544"/>
      <c r="B24" s="569"/>
      <c r="C24" s="548">
        <f t="shared" si="0"/>
        <v>0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548">
        <f t="shared" si="2"/>
        <v>0</v>
      </c>
      <c r="X24" s="272"/>
      <c r="Y24" s="272"/>
      <c r="Z24" s="272"/>
      <c r="AA24" s="272"/>
      <c r="AB24" s="272"/>
      <c r="AC24" s="272"/>
      <c r="AD24" s="272"/>
      <c r="AE24" s="272"/>
      <c r="AF24" s="272"/>
      <c r="AG24" s="272"/>
      <c r="AH24" s="272"/>
      <c r="AI24" s="272"/>
      <c r="AJ24" s="272"/>
      <c r="AK24" s="272"/>
      <c r="AL24" s="272"/>
      <c r="AM24" s="272"/>
      <c r="AN24" s="272"/>
      <c r="AO24" s="272"/>
      <c r="AP24" s="540"/>
    </row>
    <row r="25" spans="1:42" ht="12.75">
      <c r="A25" s="544"/>
      <c r="B25" s="569"/>
      <c r="C25" s="548">
        <f t="shared" si="0"/>
        <v>0</v>
      </c>
      <c r="D25" s="272"/>
      <c r="E25" s="272"/>
      <c r="F25" s="272"/>
      <c r="G25" s="272"/>
      <c r="H25" s="272"/>
      <c r="I25" s="272"/>
      <c r="J25" s="272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548">
        <f t="shared" si="2"/>
        <v>0</v>
      </c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272"/>
      <c r="AN25" s="272"/>
      <c r="AO25" s="272"/>
      <c r="AP25" s="540"/>
    </row>
    <row r="26" spans="1:42" ht="12.75">
      <c r="A26" s="544"/>
      <c r="B26" s="569"/>
      <c r="C26" s="548">
        <f t="shared" si="0"/>
        <v>0</v>
      </c>
      <c r="D26" s="272"/>
      <c r="E26" s="272"/>
      <c r="F26" s="272"/>
      <c r="G26" s="272"/>
      <c r="H26" s="272"/>
      <c r="I26" s="272"/>
      <c r="J26" s="272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548">
        <f t="shared" si="2"/>
        <v>0</v>
      </c>
      <c r="X26" s="272"/>
      <c r="Y26" s="272"/>
      <c r="Z26" s="272"/>
      <c r="AA26" s="272"/>
      <c r="AB26" s="272"/>
      <c r="AC26" s="272"/>
      <c r="AD26" s="272"/>
      <c r="AE26" s="272"/>
      <c r="AF26" s="272"/>
      <c r="AG26" s="272"/>
      <c r="AH26" s="272"/>
      <c r="AI26" s="272"/>
      <c r="AJ26" s="272"/>
      <c r="AK26" s="272"/>
      <c r="AL26" s="272"/>
      <c r="AM26" s="272"/>
      <c r="AN26" s="272"/>
      <c r="AO26" s="272"/>
      <c r="AP26" s="540"/>
    </row>
    <row r="27" spans="1:42" ht="12.75">
      <c r="A27" s="544"/>
      <c r="B27" s="569"/>
      <c r="C27" s="548">
        <f t="shared" si="0"/>
        <v>0</v>
      </c>
      <c r="D27" s="272"/>
      <c r="E27" s="272"/>
      <c r="F27" s="272"/>
      <c r="G27" s="272"/>
      <c r="H27" s="272"/>
      <c r="I27" s="272"/>
      <c r="J27" s="272"/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548">
        <f t="shared" si="2"/>
        <v>0</v>
      </c>
      <c r="X27" s="272"/>
      <c r="Y27" s="272"/>
      <c r="Z27" s="272"/>
      <c r="AA27" s="272"/>
      <c r="AB27" s="272"/>
      <c r="AC27" s="272"/>
      <c r="AD27" s="272"/>
      <c r="AE27" s="272"/>
      <c r="AF27" s="272"/>
      <c r="AG27" s="272"/>
      <c r="AH27" s="272"/>
      <c r="AI27" s="272"/>
      <c r="AJ27" s="272"/>
      <c r="AK27" s="272"/>
      <c r="AL27" s="272"/>
      <c r="AM27" s="272"/>
      <c r="AN27" s="272"/>
      <c r="AO27" s="272"/>
      <c r="AP27" s="540"/>
    </row>
    <row r="28" spans="1:42" ht="12.75">
      <c r="A28" s="544"/>
      <c r="B28" s="569"/>
      <c r="C28" s="548">
        <f t="shared" si="0"/>
        <v>0</v>
      </c>
      <c r="D28" s="272"/>
      <c r="E28" s="272"/>
      <c r="F28" s="272"/>
      <c r="G28" s="272"/>
      <c r="H28" s="272"/>
      <c r="I28" s="272"/>
      <c r="J28" s="272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548">
        <f t="shared" si="2"/>
        <v>0</v>
      </c>
      <c r="X28" s="272"/>
      <c r="Y28" s="272"/>
      <c r="Z28" s="272"/>
      <c r="AA28" s="272"/>
      <c r="AB28" s="272"/>
      <c r="AC28" s="272"/>
      <c r="AD28" s="272"/>
      <c r="AE28" s="272"/>
      <c r="AF28" s="272"/>
      <c r="AG28" s="272"/>
      <c r="AH28" s="272"/>
      <c r="AI28" s="272"/>
      <c r="AJ28" s="272"/>
      <c r="AK28" s="272"/>
      <c r="AL28" s="272"/>
      <c r="AM28" s="272"/>
      <c r="AN28" s="272"/>
      <c r="AO28" s="272"/>
      <c r="AP28" s="540"/>
    </row>
    <row r="29" spans="1:42" ht="12.75">
      <c r="A29" s="544"/>
      <c r="B29" s="569"/>
      <c r="C29" s="548">
        <f t="shared" si="0"/>
        <v>0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548">
        <f t="shared" si="2"/>
        <v>0</v>
      </c>
      <c r="X29" s="272"/>
      <c r="Y29" s="272"/>
      <c r="Z29" s="272"/>
      <c r="AA29" s="272"/>
      <c r="AB29" s="272"/>
      <c r="AC29" s="272"/>
      <c r="AD29" s="272"/>
      <c r="AE29" s="272"/>
      <c r="AF29" s="272"/>
      <c r="AG29" s="272"/>
      <c r="AH29" s="272"/>
      <c r="AI29" s="272"/>
      <c r="AJ29" s="272"/>
      <c r="AK29" s="272"/>
      <c r="AL29" s="272"/>
      <c r="AM29" s="272"/>
      <c r="AN29" s="272"/>
      <c r="AO29" s="272"/>
      <c r="AP29" s="540"/>
    </row>
    <row r="30" spans="1:42" ht="12.75">
      <c r="A30" s="544"/>
      <c r="B30" s="569"/>
      <c r="C30" s="548">
        <f t="shared" si="0"/>
        <v>0</v>
      </c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548">
        <f t="shared" si="2"/>
        <v>0</v>
      </c>
      <c r="X30" s="272"/>
      <c r="Y30" s="272"/>
      <c r="Z30" s="272"/>
      <c r="AA30" s="272"/>
      <c r="AB30" s="272"/>
      <c r="AC30" s="272"/>
      <c r="AD30" s="272"/>
      <c r="AE30" s="272"/>
      <c r="AF30" s="272"/>
      <c r="AG30" s="272"/>
      <c r="AH30" s="272"/>
      <c r="AI30" s="272"/>
      <c r="AJ30" s="272"/>
      <c r="AK30" s="272"/>
      <c r="AL30" s="272"/>
      <c r="AM30" s="272"/>
      <c r="AN30" s="272"/>
      <c r="AO30" s="272"/>
      <c r="AP30" s="540"/>
    </row>
    <row r="31" spans="1:42" ht="13.5" thickBot="1">
      <c r="A31" s="535"/>
      <c r="B31" s="568"/>
      <c r="C31" s="567">
        <f t="shared" si="0"/>
        <v>0</v>
      </c>
      <c r="D31" s="531"/>
      <c r="E31" s="531"/>
      <c r="F31" s="531"/>
      <c r="G31" s="531"/>
      <c r="H31" s="531"/>
      <c r="I31" s="531"/>
      <c r="J31" s="531"/>
      <c r="K31" s="531"/>
      <c r="L31" s="531"/>
      <c r="M31" s="531"/>
      <c r="N31" s="531"/>
      <c r="O31" s="531"/>
      <c r="P31" s="531"/>
      <c r="Q31" s="531"/>
      <c r="R31" s="531"/>
      <c r="S31" s="531"/>
      <c r="T31" s="531"/>
      <c r="U31" s="531"/>
      <c r="V31" s="531"/>
      <c r="W31" s="567">
        <f t="shared" si="2"/>
        <v>0</v>
      </c>
      <c r="X31" s="531"/>
      <c r="Y31" s="531"/>
      <c r="Z31" s="531"/>
      <c r="AA31" s="531"/>
      <c r="AB31" s="531"/>
      <c r="AC31" s="531"/>
      <c r="AD31" s="531"/>
      <c r="AE31" s="531"/>
      <c r="AF31" s="531"/>
      <c r="AG31" s="531"/>
      <c r="AH31" s="531"/>
      <c r="AI31" s="531"/>
      <c r="AJ31" s="531"/>
      <c r="AK31" s="531"/>
      <c r="AL31" s="531"/>
      <c r="AM31" s="531"/>
      <c r="AN31" s="531"/>
      <c r="AO31" s="531"/>
      <c r="AP31" s="530"/>
    </row>
    <row r="32" ht="12.75">
      <c r="A32" s="226"/>
    </row>
    <row r="33" spans="1:42" ht="12.75">
      <c r="A33" s="226"/>
      <c r="AI33" s="617" t="s">
        <v>83</v>
      </c>
      <c r="AJ33" s="617"/>
      <c r="AK33" s="617"/>
      <c r="AL33" s="617"/>
      <c r="AM33" s="617"/>
      <c r="AN33" s="617"/>
      <c r="AO33" s="617"/>
      <c r="AP33" s="617"/>
    </row>
    <row r="34" spans="23:38" ht="16.5" customHeight="1">
      <c r="W34" s="524" t="s">
        <v>244</v>
      </c>
      <c r="Z34" s="250" t="s">
        <v>491</v>
      </c>
      <c r="AA34" s="249"/>
      <c r="AB34" s="249"/>
      <c r="AC34" s="248"/>
      <c r="AD34" s="248"/>
      <c r="AE34" s="248"/>
      <c r="AF34" s="248"/>
      <c r="AG34" s="487" t="s">
        <v>100</v>
      </c>
      <c r="AH34" s="382"/>
      <c r="AI34" s="382"/>
      <c r="AJ34" s="382"/>
      <c r="AK34" s="246"/>
      <c r="AL34" s="246"/>
    </row>
    <row r="35" spans="23:38" ht="16.5">
      <c r="W35" s="523"/>
      <c r="Z35" s="250"/>
      <c r="AA35" s="249"/>
      <c r="AB35" s="249"/>
      <c r="AC35" s="248"/>
      <c r="AD35" s="248"/>
      <c r="AE35" s="248"/>
      <c r="AF35" s="248"/>
      <c r="AG35" s="381"/>
      <c r="AH35" s="381"/>
      <c r="AI35" s="381"/>
      <c r="AJ35" s="381"/>
      <c r="AK35" s="246"/>
      <c r="AL35" s="246"/>
    </row>
    <row r="36" spans="23:38" ht="12.75">
      <c r="W36" s="242"/>
      <c r="Z36" s="66" t="s">
        <v>97</v>
      </c>
      <c r="AA36" s="242"/>
      <c r="AB36" s="242"/>
      <c r="AC36" s="242"/>
      <c r="AD36" s="242"/>
      <c r="AE36" s="242"/>
      <c r="AF36" s="242"/>
      <c r="AG36" s="66" t="s">
        <v>98</v>
      </c>
      <c r="AH36" s="242"/>
      <c r="AI36" s="242"/>
      <c r="AJ36" s="242"/>
      <c r="AK36" s="242"/>
      <c r="AL36" s="242"/>
    </row>
    <row r="37" spans="23:38" ht="12.75">
      <c r="W37" s="242"/>
      <c r="Z37" s="66"/>
      <c r="AA37" s="242"/>
      <c r="AB37" s="242"/>
      <c r="AC37" s="242"/>
      <c r="AD37" s="242"/>
      <c r="AE37" s="242"/>
      <c r="AF37" s="242"/>
      <c r="AG37" s="66"/>
      <c r="AH37" s="242"/>
      <c r="AI37" s="242"/>
      <c r="AJ37" s="242"/>
      <c r="AK37" s="242"/>
      <c r="AL37" s="242"/>
    </row>
    <row r="38" spans="23:38" ht="12.75">
      <c r="W38" s="242"/>
      <c r="Z38" s="66"/>
      <c r="AA38" s="242"/>
      <c r="AB38" s="242"/>
      <c r="AC38" s="242"/>
      <c r="AD38" s="242"/>
      <c r="AE38" s="242"/>
      <c r="AF38" s="242"/>
      <c r="AG38" s="66"/>
      <c r="AH38" s="242"/>
      <c r="AI38" s="242"/>
      <c r="AJ38" s="242"/>
      <c r="AK38" s="242"/>
      <c r="AL38" s="242"/>
    </row>
    <row r="39" spans="23:38" ht="12.75">
      <c r="W39" s="242"/>
      <c r="Z39" s="66"/>
      <c r="AA39" s="242"/>
      <c r="AB39" s="242"/>
      <c r="AC39" s="242"/>
      <c r="AD39" s="242"/>
      <c r="AE39" s="242"/>
      <c r="AF39" s="242"/>
      <c r="AG39" s="66"/>
      <c r="AH39" s="242"/>
      <c r="AI39" s="242"/>
      <c r="AJ39" s="242"/>
      <c r="AK39" s="242"/>
      <c r="AL39" s="242"/>
    </row>
    <row r="40" spans="23:38" ht="12.75">
      <c r="W40" s="242"/>
      <c r="Z40" s="66"/>
      <c r="AA40" s="242"/>
      <c r="AB40" s="242"/>
      <c r="AC40" s="242"/>
      <c r="AD40" s="242"/>
      <c r="AE40" s="242"/>
      <c r="AF40" s="242"/>
      <c r="AG40" s="66"/>
      <c r="AH40" s="242"/>
      <c r="AI40" s="242"/>
      <c r="AJ40" s="242"/>
      <c r="AK40" s="242"/>
      <c r="AL40" s="242"/>
    </row>
    <row r="41" spans="23:38" ht="12.75">
      <c r="W41" s="242"/>
      <c r="Z41" s="66"/>
      <c r="AA41" s="242"/>
      <c r="AB41" s="242"/>
      <c r="AC41" s="242"/>
      <c r="AD41" s="242"/>
      <c r="AE41" s="242"/>
      <c r="AF41" s="242"/>
      <c r="AG41" s="66"/>
      <c r="AH41" s="242"/>
      <c r="AI41" s="242"/>
      <c r="AJ41" s="242"/>
      <c r="AK41" s="242"/>
      <c r="AL41" s="242"/>
    </row>
    <row r="42" spans="23:38" ht="12.75">
      <c r="W42" s="242"/>
      <c r="Z42" s="66"/>
      <c r="AA42" s="242"/>
      <c r="AB42" s="242"/>
      <c r="AC42" s="242"/>
      <c r="AD42" s="242"/>
      <c r="AE42" s="242"/>
      <c r="AF42" s="242"/>
      <c r="AG42" s="66"/>
      <c r="AH42" s="242"/>
      <c r="AI42" s="242"/>
      <c r="AJ42" s="242"/>
      <c r="AK42" s="242"/>
      <c r="AL42" s="242"/>
    </row>
    <row r="43" spans="23:38" ht="12.75">
      <c r="W43" s="242"/>
      <c r="Z43" s="66"/>
      <c r="AA43" s="242"/>
      <c r="AB43" s="242"/>
      <c r="AC43" s="242"/>
      <c r="AD43" s="242"/>
      <c r="AE43" s="242"/>
      <c r="AF43" s="242"/>
      <c r="AG43" s="66"/>
      <c r="AH43" s="242"/>
      <c r="AI43" s="242"/>
      <c r="AJ43" s="242"/>
      <c r="AK43" s="242"/>
      <c r="AL43" s="242"/>
    </row>
    <row r="44" spans="23:38" ht="12.75">
      <c r="W44" s="242"/>
      <c r="Z44" s="66"/>
      <c r="AA44" s="242"/>
      <c r="AB44" s="242"/>
      <c r="AC44" s="242"/>
      <c r="AD44" s="242"/>
      <c r="AE44" s="242"/>
      <c r="AF44" s="242"/>
      <c r="AG44" s="66"/>
      <c r="AH44" s="242"/>
      <c r="AI44" s="242"/>
      <c r="AJ44" s="242"/>
      <c r="AK44" s="242"/>
      <c r="AL44" s="242"/>
    </row>
    <row r="45" spans="23:38" ht="12.75">
      <c r="W45" s="242"/>
      <c r="Z45" s="66"/>
      <c r="AA45" s="242"/>
      <c r="AB45" s="242"/>
      <c r="AC45" s="242"/>
      <c r="AD45" s="242"/>
      <c r="AE45" s="242"/>
      <c r="AF45" s="242"/>
      <c r="AG45" s="66"/>
      <c r="AH45" s="242"/>
      <c r="AI45" s="242"/>
      <c r="AJ45" s="242"/>
      <c r="AK45" s="242"/>
      <c r="AL45" s="242"/>
    </row>
    <row r="47" ht="15.75">
      <c r="B47" s="566" t="s">
        <v>547</v>
      </c>
    </row>
    <row r="48" ht="12.75">
      <c r="B48" s="239" t="s">
        <v>546</v>
      </c>
    </row>
    <row r="49" ht="14.25" customHeight="1">
      <c r="B49" s="239" t="s">
        <v>545</v>
      </c>
    </row>
    <row r="50" ht="12.75">
      <c r="B50" s="565" t="s">
        <v>544</v>
      </c>
    </row>
    <row r="51" ht="42" customHeight="1">
      <c r="B51" s="564" t="s">
        <v>543</v>
      </c>
    </row>
    <row r="52" ht="40.5" customHeight="1">
      <c r="B52" s="561" t="s">
        <v>542</v>
      </c>
    </row>
    <row r="53" ht="52.5" customHeight="1">
      <c r="B53" s="560" t="s">
        <v>535</v>
      </c>
    </row>
    <row r="54" ht="64.5" customHeight="1">
      <c r="B54" s="560" t="s">
        <v>534</v>
      </c>
    </row>
    <row r="55" ht="74.25" customHeight="1">
      <c r="B55" s="560" t="s">
        <v>533</v>
      </c>
    </row>
    <row r="56" ht="24.75" customHeight="1">
      <c r="B56" s="560" t="s">
        <v>532</v>
      </c>
    </row>
    <row r="57" ht="50.25" customHeight="1">
      <c r="B57" s="561" t="s">
        <v>541</v>
      </c>
    </row>
    <row r="58" ht="41.25" customHeight="1">
      <c r="B58" s="561" t="s">
        <v>540</v>
      </c>
    </row>
    <row r="59" ht="52.5" customHeight="1">
      <c r="B59" s="560" t="s">
        <v>538</v>
      </c>
    </row>
    <row r="60" ht="63.75" customHeight="1">
      <c r="B60" s="560" t="s">
        <v>534</v>
      </c>
    </row>
    <row r="61" ht="63" customHeight="1">
      <c r="B61" s="560" t="s">
        <v>533</v>
      </c>
    </row>
    <row r="62" ht="28.5" customHeight="1">
      <c r="B62" s="563" t="s">
        <v>537</v>
      </c>
    </row>
    <row r="63" ht="66" customHeight="1">
      <c r="B63" s="561" t="s">
        <v>539</v>
      </c>
    </row>
    <row r="64" ht="48" customHeight="1">
      <c r="B64" s="560" t="s">
        <v>538</v>
      </c>
    </row>
    <row r="65" ht="51" customHeight="1">
      <c r="B65" s="560" t="s">
        <v>534</v>
      </c>
    </row>
    <row r="66" ht="36.75" customHeight="1">
      <c r="B66" s="560" t="s">
        <v>533</v>
      </c>
    </row>
    <row r="67" ht="25.5" customHeight="1">
      <c r="B67" s="562" t="s">
        <v>537</v>
      </c>
    </row>
    <row r="68" ht="79.5" customHeight="1">
      <c r="B68" s="561" t="s">
        <v>536</v>
      </c>
    </row>
    <row r="69" ht="48" customHeight="1">
      <c r="B69" s="560" t="s">
        <v>535</v>
      </c>
    </row>
    <row r="70" ht="62.25" customHeight="1">
      <c r="B70" s="560" t="s">
        <v>534</v>
      </c>
    </row>
    <row r="71" ht="78" customHeight="1">
      <c r="B71" s="560" t="s">
        <v>533</v>
      </c>
    </row>
    <row r="72" ht="27.75" customHeight="1">
      <c r="B72" s="560" t="s">
        <v>532</v>
      </c>
    </row>
  </sheetData>
  <sheetProtection/>
  <mergeCells count="8">
    <mergeCell ref="AI33:AP33"/>
    <mergeCell ref="A4:A7"/>
    <mergeCell ref="W4:AP4"/>
    <mergeCell ref="W5:AP5"/>
    <mergeCell ref="B4:B6"/>
    <mergeCell ref="C2:V2"/>
    <mergeCell ref="C4:V4"/>
    <mergeCell ref="C5:V5"/>
  </mergeCells>
  <printOptions horizontalCentered="1" verticalCentered="1"/>
  <pageMargins left="0.15748031496062992" right="0.15748031496062992" top="0.1968503937007874" bottom="0.1968503937007874" header="0.15748031496062992" footer="0.15748031496062992"/>
  <pageSetup horizontalDpi="600" verticalDpi="600" orientation="landscape" paperSize="9" scale="110" r:id="rId2"/>
  <colBreaks count="1" manualBreakCount="1">
    <brk id="22" max="34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O37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4.28125" style="0" customWidth="1"/>
    <col min="2" max="2" width="35.28125" style="0" customWidth="1"/>
    <col min="3" max="3" width="4.28125" style="0" customWidth="1"/>
    <col min="4" max="4" width="4.00390625" style="0" customWidth="1"/>
    <col min="5" max="5" width="4.8515625" style="0" bestFit="1" customWidth="1"/>
    <col min="6" max="6" width="5.28125" style="0" bestFit="1" customWidth="1"/>
    <col min="7" max="7" width="7.140625" style="0" customWidth="1"/>
    <col min="8" max="8" width="5.8515625" style="0" bestFit="1" customWidth="1"/>
    <col min="9" max="9" width="7.421875" style="0" bestFit="1" customWidth="1"/>
    <col min="10" max="10" width="5.28125" style="0" bestFit="1" customWidth="1"/>
    <col min="11" max="11" width="4.421875" style="0" bestFit="1" customWidth="1"/>
    <col min="12" max="12" width="4.421875" style="0" customWidth="1"/>
    <col min="13" max="13" width="4.8515625" style="0" bestFit="1" customWidth="1"/>
    <col min="14" max="14" width="5.28125" style="0" bestFit="1" customWidth="1"/>
    <col min="15" max="15" width="7.140625" style="0" customWidth="1"/>
    <col min="16" max="16" width="5.8515625" style="0" bestFit="1" customWidth="1"/>
    <col min="17" max="17" width="7.421875" style="0" bestFit="1" customWidth="1"/>
    <col min="18" max="18" width="5.28125" style="0" bestFit="1" customWidth="1"/>
    <col min="19" max="19" width="4.421875" style="0" bestFit="1" customWidth="1"/>
    <col min="20" max="20" width="4.57421875" style="0" customWidth="1"/>
    <col min="21" max="21" width="4.8515625" style="0" bestFit="1" customWidth="1"/>
    <col min="22" max="22" width="5.28125" style="0" bestFit="1" customWidth="1"/>
    <col min="23" max="23" width="7.140625" style="0" customWidth="1"/>
    <col min="24" max="24" width="5.8515625" style="0" bestFit="1" customWidth="1"/>
    <col min="25" max="25" width="7.28125" style="0" customWidth="1"/>
    <col min="26" max="26" width="5.28125" style="0" bestFit="1" customWidth="1"/>
    <col min="27" max="27" width="4.421875" style="0" bestFit="1" customWidth="1"/>
    <col min="28" max="28" width="4.421875" style="0" customWidth="1"/>
    <col min="29" max="29" width="4.8515625" style="0" bestFit="1" customWidth="1"/>
    <col min="30" max="30" width="5.28125" style="0" bestFit="1" customWidth="1"/>
    <col min="31" max="31" width="7.28125" style="0" customWidth="1"/>
    <col min="32" max="32" width="5.8515625" style="0" bestFit="1" customWidth="1"/>
    <col min="33" max="33" width="7.421875" style="0" bestFit="1" customWidth="1"/>
    <col min="34" max="34" width="5.28125" style="0" bestFit="1" customWidth="1"/>
    <col min="35" max="35" width="4.421875" style="0" bestFit="1" customWidth="1"/>
    <col min="36" max="36" width="4.421875" style="0" customWidth="1"/>
    <col min="37" max="37" width="4.8515625" style="0" bestFit="1" customWidth="1"/>
    <col min="38" max="38" width="5.28125" style="0" bestFit="1" customWidth="1"/>
    <col min="39" max="39" width="7.140625" style="0" customWidth="1"/>
    <col min="40" max="40" width="5.8515625" style="0" bestFit="1" customWidth="1"/>
    <col min="41" max="41" width="7.421875" style="0" bestFit="1" customWidth="1"/>
    <col min="42" max="42" width="9.00390625" style="0" bestFit="1" customWidth="1"/>
    <col min="43" max="43" width="4.421875" style="0" bestFit="1" customWidth="1"/>
    <col min="44" max="44" width="4.421875" style="0" customWidth="1"/>
    <col min="45" max="45" width="4.8515625" style="0" bestFit="1" customWidth="1"/>
    <col min="46" max="46" width="5.28125" style="0" bestFit="1" customWidth="1"/>
    <col min="47" max="47" width="7.421875" style="0" customWidth="1"/>
    <col min="48" max="48" width="5.8515625" style="0" bestFit="1" customWidth="1"/>
    <col min="49" max="49" width="7.421875" style="0" bestFit="1" customWidth="1"/>
    <col min="50" max="50" width="5.28125" style="0" bestFit="1" customWidth="1"/>
    <col min="51" max="51" width="4.421875" style="0" bestFit="1" customWidth="1"/>
    <col min="52" max="52" width="4.421875" style="0" customWidth="1"/>
    <col min="53" max="53" width="4.8515625" style="0" bestFit="1" customWidth="1"/>
    <col min="54" max="54" width="5.28125" style="0" bestFit="1" customWidth="1"/>
    <col min="55" max="55" width="7.57421875" style="0" customWidth="1"/>
    <col min="56" max="56" width="5.8515625" style="0" bestFit="1" customWidth="1"/>
    <col min="57" max="57" width="7.140625" style="0" customWidth="1"/>
    <col min="58" max="58" width="5.28125" style="0" bestFit="1" customWidth="1"/>
    <col min="59" max="59" width="4.421875" style="0" bestFit="1" customWidth="1"/>
    <col min="60" max="60" width="4.421875" style="0" customWidth="1"/>
    <col min="61" max="61" width="4.8515625" style="0" bestFit="1" customWidth="1"/>
    <col min="62" max="62" width="5.28125" style="0" bestFit="1" customWidth="1"/>
    <col min="63" max="63" width="7.57421875" style="0" customWidth="1"/>
    <col min="64" max="64" width="5.8515625" style="0" bestFit="1" customWidth="1"/>
    <col min="65" max="65" width="7.421875" style="0" bestFit="1" customWidth="1"/>
    <col min="66" max="66" width="5.28125" style="0" bestFit="1" customWidth="1"/>
    <col min="67" max="67" width="4.421875" style="0" bestFit="1" customWidth="1"/>
  </cols>
  <sheetData>
    <row r="1" spans="2:4" ht="12.75">
      <c r="B1" s="558" t="s">
        <v>531</v>
      </c>
      <c r="C1" s="558"/>
      <c r="D1" s="558"/>
    </row>
    <row r="2" spans="3:60" ht="12.75">
      <c r="C2" s="611" t="s">
        <v>592</v>
      </c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  <c r="O2" s="611"/>
      <c r="P2" s="611"/>
      <c r="Q2" s="611"/>
      <c r="R2" s="611"/>
      <c r="S2" s="611"/>
      <c r="T2" s="611"/>
      <c r="U2" s="611"/>
      <c r="V2" s="611"/>
      <c r="W2" s="611"/>
      <c r="X2" s="611"/>
      <c r="Y2" s="611"/>
      <c r="Z2" s="611"/>
      <c r="AA2" s="611"/>
      <c r="AB2" s="559"/>
      <c r="AC2" s="559"/>
      <c r="AD2" s="559"/>
      <c r="AE2" s="559"/>
      <c r="AF2" s="559"/>
      <c r="AG2" s="559"/>
      <c r="AH2" s="559"/>
      <c r="AI2" s="559"/>
      <c r="AJ2" s="239"/>
      <c r="AK2" s="559"/>
      <c r="AL2" s="559"/>
      <c r="AM2" s="559"/>
      <c r="AN2" s="559"/>
      <c r="AO2" s="559"/>
      <c r="AP2" s="559"/>
      <c r="AQ2" s="559"/>
      <c r="AR2" s="559"/>
      <c r="AS2" s="559"/>
      <c r="AT2" s="559"/>
      <c r="AU2" s="559"/>
      <c r="AV2" s="559"/>
      <c r="AW2" s="559"/>
      <c r="AX2" s="559"/>
      <c r="AY2" s="559"/>
      <c r="AZ2" s="559"/>
      <c r="BA2" s="559"/>
      <c r="BB2" s="559"/>
      <c r="BC2" s="559"/>
      <c r="BD2" s="559"/>
      <c r="BE2" s="559"/>
      <c r="BF2" s="559"/>
      <c r="BG2" s="559"/>
      <c r="BH2" s="559"/>
    </row>
    <row r="3" spans="13:17" ht="13.5" thickBot="1">
      <c r="M3" s="558"/>
      <c r="Q3" s="558"/>
    </row>
    <row r="4" spans="1:67" ht="13.5" customHeight="1" thickBot="1">
      <c r="A4" s="824" t="s">
        <v>529</v>
      </c>
      <c r="B4" s="830" t="s">
        <v>528</v>
      </c>
      <c r="C4" s="833" t="s">
        <v>527</v>
      </c>
      <c r="D4" s="814" t="s">
        <v>296</v>
      </c>
      <c r="E4" s="800"/>
      <c r="F4" s="800"/>
      <c r="G4" s="800"/>
      <c r="H4" s="800"/>
      <c r="I4" s="800"/>
      <c r="J4" s="800"/>
      <c r="K4" s="801"/>
      <c r="L4" s="822" t="s">
        <v>526</v>
      </c>
      <c r="M4" s="823"/>
      <c r="N4" s="823"/>
      <c r="O4" s="823"/>
      <c r="P4" s="823"/>
      <c r="Q4" s="823"/>
      <c r="R4" s="823"/>
      <c r="S4" s="826"/>
      <c r="T4" s="835" t="s">
        <v>525</v>
      </c>
      <c r="U4" s="836"/>
      <c r="V4" s="836"/>
      <c r="W4" s="836"/>
      <c r="X4" s="836"/>
      <c r="Y4" s="836"/>
      <c r="Z4" s="836"/>
      <c r="AA4" s="837"/>
      <c r="AB4" s="696" t="s">
        <v>524</v>
      </c>
      <c r="AC4" s="687"/>
      <c r="AD4" s="687"/>
      <c r="AE4" s="687"/>
      <c r="AF4" s="687"/>
      <c r="AG4" s="687"/>
      <c r="AH4" s="687"/>
      <c r="AI4" s="688"/>
      <c r="AJ4" s="822" t="s">
        <v>523</v>
      </c>
      <c r="AK4" s="823"/>
      <c r="AL4" s="823"/>
      <c r="AM4" s="823"/>
      <c r="AN4" s="823"/>
      <c r="AO4" s="823"/>
      <c r="AP4" s="823"/>
      <c r="AQ4" s="823"/>
      <c r="AR4" s="823"/>
      <c r="AS4" s="823"/>
      <c r="AT4" s="823"/>
      <c r="AU4" s="823"/>
      <c r="AV4" s="823"/>
      <c r="AW4" s="823"/>
      <c r="AX4" s="823"/>
      <c r="AY4" s="823"/>
      <c r="AZ4" s="841" t="s">
        <v>522</v>
      </c>
      <c r="BA4" s="803"/>
      <c r="BB4" s="803"/>
      <c r="BC4" s="803"/>
      <c r="BD4" s="803"/>
      <c r="BE4" s="803"/>
      <c r="BF4" s="803"/>
      <c r="BG4" s="804"/>
      <c r="BH4" s="842" t="s">
        <v>521</v>
      </c>
      <c r="BI4" s="842"/>
      <c r="BJ4" s="842"/>
      <c r="BK4" s="842"/>
      <c r="BL4" s="842"/>
      <c r="BM4" s="842"/>
      <c r="BN4" s="842"/>
      <c r="BO4" s="843"/>
    </row>
    <row r="5" spans="1:67" ht="14.25" customHeight="1">
      <c r="A5" s="825"/>
      <c r="B5" s="831"/>
      <c r="C5" s="834"/>
      <c r="D5" s="791"/>
      <c r="E5" s="698"/>
      <c r="F5" s="698"/>
      <c r="G5" s="698"/>
      <c r="H5" s="698"/>
      <c r="I5" s="698"/>
      <c r="J5" s="698"/>
      <c r="K5" s="699"/>
      <c r="L5" s="827"/>
      <c r="M5" s="828"/>
      <c r="N5" s="828"/>
      <c r="O5" s="828"/>
      <c r="P5" s="828"/>
      <c r="Q5" s="828"/>
      <c r="R5" s="828"/>
      <c r="S5" s="829"/>
      <c r="T5" s="838"/>
      <c r="U5" s="839"/>
      <c r="V5" s="839"/>
      <c r="W5" s="839"/>
      <c r="X5" s="839"/>
      <c r="Y5" s="839"/>
      <c r="Z5" s="839"/>
      <c r="AA5" s="840"/>
      <c r="AB5" s="765"/>
      <c r="AC5" s="772"/>
      <c r="AD5" s="772"/>
      <c r="AE5" s="772"/>
      <c r="AF5" s="772"/>
      <c r="AG5" s="772"/>
      <c r="AH5" s="772"/>
      <c r="AI5" s="773"/>
      <c r="AJ5" s="799" t="s">
        <v>520</v>
      </c>
      <c r="AK5" s="800"/>
      <c r="AL5" s="800"/>
      <c r="AM5" s="800"/>
      <c r="AN5" s="800"/>
      <c r="AO5" s="800"/>
      <c r="AP5" s="800"/>
      <c r="AQ5" s="801"/>
      <c r="AR5" s="814" t="s">
        <v>135</v>
      </c>
      <c r="AS5" s="800"/>
      <c r="AT5" s="800"/>
      <c r="AU5" s="800"/>
      <c r="AV5" s="800"/>
      <c r="AW5" s="800"/>
      <c r="AX5" s="800"/>
      <c r="AY5" s="801"/>
      <c r="AZ5" s="791" t="s">
        <v>519</v>
      </c>
      <c r="BA5" s="698"/>
      <c r="BB5" s="698"/>
      <c r="BC5" s="698"/>
      <c r="BD5" s="698"/>
      <c r="BE5" s="698"/>
      <c r="BF5" s="698"/>
      <c r="BG5" s="699"/>
      <c r="BH5" s="844"/>
      <c r="BI5" s="844"/>
      <c r="BJ5" s="844"/>
      <c r="BK5" s="844"/>
      <c r="BL5" s="844"/>
      <c r="BM5" s="844"/>
      <c r="BN5" s="844"/>
      <c r="BO5" s="845"/>
    </row>
    <row r="6" spans="1:67" ht="12.75" customHeight="1">
      <c r="A6" s="825"/>
      <c r="B6" s="831"/>
      <c r="C6" s="834"/>
      <c r="D6" s="784" t="s">
        <v>518</v>
      </c>
      <c r="E6" s="793" t="s">
        <v>517</v>
      </c>
      <c r="F6" s="793"/>
      <c r="G6" s="793"/>
      <c r="H6" s="793"/>
      <c r="I6" s="793"/>
      <c r="J6" s="793"/>
      <c r="K6" s="794"/>
      <c r="L6" s="792" t="s">
        <v>518</v>
      </c>
      <c r="M6" s="793" t="s">
        <v>517</v>
      </c>
      <c r="N6" s="793"/>
      <c r="O6" s="793"/>
      <c r="P6" s="793"/>
      <c r="Q6" s="793"/>
      <c r="R6" s="793"/>
      <c r="S6" s="794"/>
      <c r="T6" s="792" t="s">
        <v>518</v>
      </c>
      <c r="U6" s="793" t="s">
        <v>517</v>
      </c>
      <c r="V6" s="793"/>
      <c r="W6" s="793"/>
      <c r="X6" s="793"/>
      <c r="Y6" s="793"/>
      <c r="Z6" s="793"/>
      <c r="AA6" s="794"/>
      <c r="AB6" s="792" t="s">
        <v>518</v>
      </c>
      <c r="AC6" s="793" t="s">
        <v>517</v>
      </c>
      <c r="AD6" s="793"/>
      <c r="AE6" s="793"/>
      <c r="AF6" s="793"/>
      <c r="AG6" s="793"/>
      <c r="AH6" s="793"/>
      <c r="AI6" s="794"/>
      <c r="AJ6" s="792" t="s">
        <v>518</v>
      </c>
      <c r="AK6" s="793" t="s">
        <v>517</v>
      </c>
      <c r="AL6" s="793"/>
      <c r="AM6" s="793"/>
      <c r="AN6" s="793"/>
      <c r="AO6" s="793"/>
      <c r="AP6" s="793"/>
      <c r="AQ6" s="794"/>
      <c r="AR6" s="784" t="s">
        <v>518</v>
      </c>
      <c r="AS6" s="793" t="s">
        <v>517</v>
      </c>
      <c r="AT6" s="793"/>
      <c r="AU6" s="793"/>
      <c r="AV6" s="793"/>
      <c r="AW6" s="793"/>
      <c r="AX6" s="793"/>
      <c r="AY6" s="794"/>
      <c r="AZ6" s="784" t="s">
        <v>518</v>
      </c>
      <c r="BA6" s="793" t="s">
        <v>517</v>
      </c>
      <c r="BB6" s="793"/>
      <c r="BC6" s="793"/>
      <c r="BD6" s="793"/>
      <c r="BE6" s="793"/>
      <c r="BF6" s="793"/>
      <c r="BG6" s="794"/>
      <c r="BH6" s="784" t="s">
        <v>518</v>
      </c>
      <c r="BI6" s="793" t="s">
        <v>517</v>
      </c>
      <c r="BJ6" s="793"/>
      <c r="BK6" s="793"/>
      <c r="BL6" s="793"/>
      <c r="BM6" s="793"/>
      <c r="BN6" s="793"/>
      <c r="BO6" s="794"/>
    </row>
    <row r="7" spans="1:67" ht="24" customHeight="1">
      <c r="A7" s="825"/>
      <c r="B7" s="832"/>
      <c r="C7" s="834"/>
      <c r="D7" s="784"/>
      <c r="E7" s="546" t="s">
        <v>591</v>
      </c>
      <c r="F7" s="556" t="s">
        <v>590</v>
      </c>
      <c r="G7" s="585" t="s">
        <v>589</v>
      </c>
      <c r="H7" s="556" t="s">
        <v>588</v>
      </c>
      <c r="I7" s="556" t="s">
        <v>587</v>
      </c>
      <c r="J7" s="556" t="s">
        <v>586</v>
      </c>
      <c r="K7" s="555" t="s">
        <v>510</v>
      </c>
      <c r="L7" s="792"/>
      <c r="M7" s="587" t="s">
        <v>591</v>
      </c>
      <c r="N7" s="556" t="s">
        <v>590</v>
      </c>
      <c r="O7" s="585" t="s">
        <v>589</v>
      </c>
      <c r="P7" s="556" t="s">
        <v>588</v>
      </c>
      <c r="Q7" s="556" t="s">
        <v>587</v>
      </c>
      <c r="R7" s="556" t="s">
        <v>586</v>
      </c>
      <c r="S7" s="586" t="s">
        <v>510</v>
      </c>
      <c r="T7" s="792"/>
      <c r="U7" s="548" t="s">
        <v>591</v>
      </c>
      <c r="V7" s="554" t="s">
        <v>590</v>
      </c>
      <c r="W7" s="554" t="s">
        <v>589</v>
      </c>
      <c r="X7" s="554" t="s">
        <v>588</v>
      </c>
      <c r="Y7" s="554" t="s">
        <v>587</v>
      </c>
      <c r="Z7" s="554" t="s">
        <v>586</v>
      </c>
      <c r="AA7" s="553" t="s">
        <v>510</v>
      </c>
      <c r="AB7" s="792"/>
      <c r="AC7" s="548" t="s">
        <v>591</v>
      </c>
      <c r="AD7" s="554" t="s">
        <v>590</v>
      </c>
      <c r="AE7" s="554" t="s">
        <v>589</v>
      </c>
      <c r="AF7" s="554" t="s">
        <v>588</v>
      </c>
      <c r="AG7" s="554" t="s">
        <v>587</v>
      </c>
      <c r="AH7" s="554" t="s">
        <v>586</v>
      </c>
      <c r="AI7" s="553" t="s">
        <v>510</v>
      </c>
      <c r="AJ7" s="792"/>
      <c r="AK7" s="546" t="s">
        <v>591</v>
      </c>
      <c r="AL7" s="556" t="s">
        <v>590</v>
      </c>
      <c r="AM7" s="585" t="s">
        <v>589</v>
      </c>
      <c r="AN7" s="556" t="s">
        <v>588</v>
      </c>
      <c r="AO7" s="556" t="s">
        <v>587</v>
      </c>
      <c r="AP7" s="556" t="s">
        <v>586</v>
      </c>
      <c r="AQ7" s="555" t="s">
        <v>510</v>
      </c>
      <c r="AR7" s="784"/>
      <c r="AS7" s="546" t="s">
        <v>591</v>
      </c>
      <c r="AT7" s="556" t="s">
        <v>590</v>
      </c>
      <c r="AU7" s="585" t="s">
        <v>589</v>
      </c>
      <c r="AV7" s="556" t="s">
        <v>588</v>
      </c>
      <c r="AW7" s="556" t="s">
        <v>587</v>
      </c>
      <c r="AX7" s="556" t="s">
        <v>586</v>
      </c>
      <c r="AY7" s="555" t="s">
        <v>510</v>
      </c>
      <c r="AZ7" s="784"/>
      <c r="BA7" s="546" t="s">
        <v>591</v>
      </c>
      <c r="BB7" s="556" t="s">
        <v>590</v>
      </c>
      <c r="BC7" s="585" t="s">
        <v>589</v>
      </c>
      <c r="BD7" s="556" t="s">
        <v>588</v>
      </c>
      <c r="BE7" s="556" t="s">
        <v>587</v>
      </c>
      <c r="BF7" s="556" t="s">
        <v>586</v>
      </c>
      <c r="BG7" s="555" t="s">
        <v>510</v>
      </c>
      <c r="BH7" s="784"/>
      <c r="BI7" s="548" t="s">
        <v>591</v>
      </c>
      <c r="BJ7" s="554" t="s">
        <v>590</v>
      </c>
      <c r="BK7" s="554" t="s">
        <v>589</v>
      </c>
      <c r="BL7" s="554" t="s">
        <v>588</v>
      </c>
      <c r="BM7" s="554" t="s">
        <v>587</v>
      </c>
      <c r="BN7" s="554" t="s">
        <v>586</v>
      </c>
      <c r="BO7" s="553" t="s">
        <v>510</v>
      </c>
    </row>
    <row r="8" spans="1:67" ht="12.75">
      <c r="A8" s="825"/>
      <c r="B8" s="584" t="s">
        <v>509</v>
      </c>
      <c r="C8" s="834"/>
      <c r="D8" s="543">
        <f>E8+F8+G8+H8+I8+J8+K8</f>
        <v>22</v>
      </c>
      <c r="E8" s="548">
        <f aca="true" t="shared" si="0" ref="E8:K8">SUM(E9:E32)</f>
        <v>2</v>
      </c>
      <c r="F8" s="548">
        <f t="shared" si="0"/>
        <v>11</v>
      </c>
      <c r="G8" s="548">
        <f t="shared" si="0"/>
        <v>2</v>
      </c>
      <c r="H8" s="548">
        <f t="shared" si="0"/>
        <v>5</v>
      </c>
      <c r="I8" s="548">
        <f t="shared" si="0"/>
        <v>1</v>
      </c>
      <c r="J8" s="548">
        <f t="shared" si="0"/>
        <v>0</v>
      </c>
      <c r="K8" s="547">
        <f t="shared" si="0"/>
        <v>1</v>
      </c>
      <c r="L8" s="549">
        <f>M8+N8+O8+P8+Q8+R8+S8</f>
        <v>362</v>
      </c>
      <c r="M8" s="548">
        <f aca="true" t="shared" si="1" ref="M8:S8">SUM(M9:M32)</f>
        <v>49</v>
      </c>
      <c r="N8" s="548">
        <f t="shared" si="1"/>
        <v>56</v>
      </c>
      <c r="O8" s="548">
        <f t="shared" si="1"/>
        <v>7</v>
      </c>
      <c r="P8" s="548">
        <f t="shared" si="1"/>
        <v>179</v>
      </c>
      <c r="Q8" s="548">
        <f t="shared" si="1"/>
        <v>25</v>
      </c>
      <c r="R8" s="548">
        <f t="shared" si="1"/>
        <v>12</v>
      </c>
      <c r="S8" s="547">
        <f t="shared" si="1"/>
        <v>34</v>
      </c>
      <c r="T8" s="549">
        <f>U8+V8+W8+X8+Y8+Z8+AA8</f>
        <v>384</v>
      </c>
      <c r="U8" s="548">
        <f aca="true" t="shared" si="2" ref="U8:AA8">SUM(U9:U32)</f>
        <v>51</v>
      </c>
      <c r="V8" s="548">
        <f t="shared" si="2"/>
        <v>67</v>
      </c>
      <c r="W8" s="548">
        <f t="shared" si="2"/>
        <v>9</v>
      </c>
      <c r="X8" s="548">
        <f t="shared" si="2"/>
        <v>184</v>
      </c>
      <c r="Y8" s="548">
        <f t="shared" si="2"/>
        <v>26</v>
      </c>
      <c r="Z8" s="548">
        <f t="shared" si="2"/>
        <v>12</v>
      </c>
      <c r="AA8" s="547">
        <f t="shared" si="2"/>
        <v>35</v>
      </c>
      <c r="AB8" s="549">
        <f>AC8+AD8+AE8+AF8+AG8+AH8+AI8</f>
        <v>340</v>
      </c>
      <c r="AC8" s="548">
        <f aca="true" t="shared" si="3" ref="AC8:AI8">SUM(AC9:AC32)</f>
        <v>46</v>
      </c>
      <c r="AD8" s="548">
        <f t="shared" si="3"/>
        <v>62</v>
      </c>
      <c r="AE8" s="548">
        <f t="shared" si="3"/>
        <v>8</v>
      </c>
      <c r="AF8" s="548">
        <f t="shared" si="3"/>
        <v>160</v>
      </c>
      <c r="AG8" s="548">
        <f t="shared" si="3"/>
        <v>24</v>
      </c>
      <c r="AH8" s="548">
        <f t="shared" si="3"/>
        <v>7</v>
      </c>
      <c r="AI8" s="547">
        <f t="shared" si="3"/>
        <v>33</v>
      </c>
      <c r="AJ8" s="549">
        <f>AK8+AL8+AM8+AN8+AO8+AP8+AQ8</f>
        <v>299</v>
      </c>
      <c r="AK8" s="548">
        <f aca="true" t="shared" si="4" ref="AK8:AQ8">SUM(AK9:AK32)</f>
        <v>28</v>
      </c>
      <c r="AL8" s="548">
        <f t="shared" si="4"/>
        <v>58</v>
      </c>
      <c r="AM8" s="548">
        <f t="shared" si="4"/>
        <v>8</v>
      </c>
      <c r="AN8" s="548">
        <f t="shared" si="4"/>
        <v>149</v>
      </c>
      <c r="AO8" s="548">
        <f t="shared" si="4"/>
        <v>19</v>
      </c>
      <c r="AP8" s="548">
        <f t="shared" si="4"/>
        <v>5</v>
      </c>
      <c r="AQ8" s="547">
        <f t="shared" si="4"/>
        <v>32</v>
      </c>
      <c r="AR8" s="543">
        <f>AS8+AT8+AU8+AV8+AW8+AX8+AY8</f>
        <v>41</v>
      </c>
      <c r="AS8" s="548">
        <f aca="true" t="shared" si="5" ref="AS8:AY8">SUM(AS9:AS32)</f>
        <v>18</v>
      </c>
      <c r="AT8" s="548">
        <f t="shared" si="5"/>
        <v>4</v>
      </c>
      <c r="AU8" s="548">
        <f t="shared" si="5"/>
        <v>0</v>
      </c>
      <c r="AV8" s="548">
        <f t="shared" si="5"/>
        <v>11</v>
      </c>
      <c r="AW8" s="548">
        <f t="shared" si="5"/>
        <v>5</v>
      </c>
      <c r="AX8" s="548">
        <f t="shared" si="5"/>
        <v>2</v>
      </c>
      <c r="AY8" s="547">
        <f t="shared" si="5"/>
        <v>1</v>
      </c>
      <c r="AZ8" s="543">
        <f>BA8+BB8+BC8+BD8+BE8+BF8+BG8</f>
        <v>306</v>
      </c>
      <c r="BA8" s="548">
        <f aca="true" t="shared" si="6" ref="BA8:BG8">SUM(BA9:BA32)</f>
        <v>40</v>
      </c>
      <c r="BB8" s="548">
        <f t="shared" si="6"/>
        <v>44</v>
      </c>
      <c r="BC8" s="548">
        <f t="shared" si="6"/>
        <v>5</v>
      </c>
      <c r="BD8" s="548">
        <f t="shared" si="6"/>
        <v>157</v>
      </c>
      <c r="BE8" s="548">
        <f t="shared" si="6"/>
        <v>27</v>
      </c>
      <c r="BF8" s="548">
        <f t="shared" si="6"/>
        <v>7</v>
      </c>
      <c r="BG8" s="547">
        <f t="shared" si="6"/>
        <v>26</v>
      </c>
      <c r="BH8" s="543">
        <f>BI8+BJ8+BK8+BL8+BM8+BN8+BO8</f>
        <v>44</v>
      </c>
      <c r="BI8" s="548">
        <f aca="true" t="shared" si="7" ref="BI8:BO8">SUM(BI9:BI32)</f>
        <v>5</v>
      </c>
      <c r="BJ8" s="548">
        <f t="shared" si="7"/>
        <v>5</v>
      </c>
      <c r="BK8" s="548">
        <f t="shared" si="7"/>
        <v>1</v>
      </c>
      <c r="BL8" s="548">
        <f t="shared" si="7"/>
        <v>24</v>
      </c>
      <c r="BM8" s="548">
        <f t="shared" si="7"/>
        <v>2</v>
      </c>
      <c r="BN8" s="548">
        <f t="shared" si="7"/>
        <v>5</v>
      </c>
      <c r="BO8" s="547">
        <f t="shared" si="7"/>
        <v>2</v>
      </c>
    </row>
    <row r="9" spans="1:67" ht="12.75">
      <c r="A9" s="545">
        <v>1</v>
      </c>
      <c r="B9" s="544" t="s">
        <v>585</v>
      </c>
      <c r="C9" s="581">
        <v>10</v>
      </c>
      <c r="D9" s="543">
        <f>E9+F9+G9+H9+I9+J9+K9</f>
        <v>4</v>
      </c>
      <c r="E9" s="546"/>
      <c r="F9" s="272">
        <v>2</v>
      </c>
      <c r="G9" s="272">
        <v>1</v>
      </c>
      <c r="H9" s="272">
        <v>1</v>
      </c>
      <c r="I9" s="272"/>
      <c r="J9" s="272"/>
      <c r="K9" s="540"/>
      <c r="L9" s="549">
        <f>M9+N9+O9+P9+Q9+R9+S9</f>
        <v>64</v>
      </c>
      <c r="M9" s="569">
        <v>8</v>
      </c>
      <c r="N9" s="272">
        <v>7</v>
      </c>
      <c r="O9" s="272">
        <v>2</v>
      </c>
      <c r="P9" s="272">
        <v>32</v>
      </c>
      <c r="Q9" s="272">
        <v>9</v>
      </c>
      <c r="R9" s="272">
        <v>0</v>
      </c>
      <c r="S9" s="580">
        <v>6</v>
      </c>
      <c r="T9" s="541">
        <f>U9+V9+W9+X9+Y9+Z9+AA9</f>
        <v>68</v>
      </c>
      <c r="U9" s="538">
        <f aca="true" t="shared" si="8" ref="U9:AA10">E9+M9</f>
        <v>8</v>
      </c>
      <c r="V9" s="538">
        <f t="shared" si="8"/>
        <v>9</v>
      </c>
      <c r="W9" s="538">
        <f t="shared" si="8"/>
        <v>3</v>
      </c>
      <c r="X9" s="538">
        <f t="shared" si="8"/>
        <v>33</v>
      </c>
      <c r="Y9" s="538">
        <f t="shared" si="8"/>
        <v>9</v>
      </c>
      <c r="Z9" s="538">
        <f t="shared" si="8"/>
        <v>0</v>
      </c>
      <c r="AA9" s="537">
        <f t="shared" si="8"/>
        <v>6</v>
      </c>
      <c r="AB9" s="541">
        <f>AC9+AD9+AE9+AF9+AG9+AH9+AI9</f>
        <v>63</v>
      </c>
      <c r="AC9" s="538">
        <f aca="true" t="shared" si="9" ref="AC9:AI10">AK9+AS9</f>
        <v>8</v>
      </c>
      <c r="AD9" s="538">
        <f t="shared" si="9"/>
        <v>6</v>
      </c>
      <c r="AE9" s="538">
        <f t="shared" si="9"/>
        <v>3</v>
      </c>
      <c r="AF9" s="538">
        <f t="shared" si="9"/>
        <v>31</v>
      </c>
      <c r="AG9" s="538">
        <f t="shared" si="9"/>
        <v>9</v>
      </c>
      <c r="AH9" s="538">
        <f t="shared" si="9"/>
        <v>0</v>
      </c>
      <c r="AI9" s="537">
        <f t="shared" si="9"/>
        <v>6</v>
      </c>
      <c r="AJ9" s="541">
        <f>AK9+AL9+AM9+AN9+AO9+AP9+AQ9</f>
        <v>58</v>
      </c>
      <c r="AK9" s="272">
        <v>5</v>
      </c>
      <c r="AL9" s="272">
        <v>6</v>
      </c>
      <c r="AM9" s="272">
        <v>3</v>
      </c>
      <c r="AN9" s="272">
        <v>31</v>
      </c>
      <c r="AO9" s="272">
        <v>7</v>
      </c>
      <c r="AP9" s="272">
        <v>0</v>
      </c>
      <c r="AQ9" s="540">
        <v>6</v>
      </c>
      <c r="AR9" s="539">
        <f>AS9+AT9+AU9+AV9+AW9+AX9+AY9</f>
        <v>5</v>
      </c>
      <c r="AS9" s="272">
        <v>3</v>
      </c>
      <c r="AT9" s="272"/>
      <c r="AU9" s="272"/>
      <c r="AV9" s="272">
        <v>0</v>
      </c>
      <c r="AW9" s="272">
        <v>2</v>
      </c>
      <c r="AX9" s="272">
        <v>0</v>
      </c>
      <c r="AY9" s="540">
        <v>0</v>
      </c>
      <c r="AZ9" s="539">
        <f>BA9+BB9+BC9+BD9+BE9+BF9+BG9</f>
        <v>54</v>
      </c>
      <c r="BA9" s="272">
        <v>6</v>
      </c>
      <c r="BB9" s="272">
        <v>4</v>
      </c>
      <c r="BC9" s="272">
        <v>0</v>
      </c>
      <c r="BD9" s="272">
        <v>30</v>
      </c>
      <c r="BE9" s="272">
        <v>8</v>
      </c>
      <c r="BF9" s="272">
        <v>0</v>
      </c>
      <c r="BG9" s="540">
        <v>6</v>
      </c>
      <c r="BH9" s="539">
        <f>BI9+BJ9+BK9+BL9+BM9+BN9+BO9</f>
        <v>5</v>
      </c>
      <c r="BI9" s="538">
        <f aca="true" t="shared" si="10" ref="BI9:BO12">U9-AC9</f>
        <v>0</v>
      </c>
      <c r="BJ9" s="538">
        <f t="shared" si="10"/>
        <v>3</v>
      </c>
      <c r="BK9" s="538">
        <f t="shared" si="10"/>
        <v>0</v>
      </c>
      <c r="BL9" s="538">
        <f t="shared" si="10"/>
        <v>2</v>
      </c>
      <c r="BM9" s="538">
        <f t="shared" si="10"/>
        <v>0</v>
      </c>
      <c r="BN9" s="538">
        <f t="shared" si="10"/>
        <v>0</v>
      </c>
      <c r="BO9" s="537">
        <f t="shared" si="10"/>
        <v>0</v>
      </c>
    </row>
    <row r="10" spans="1:67" ht="12.75">
      <c r="A10" s="545">
        <v>2</v>
      </c>
      <c r="B10" s="544" t="s">
        <v>584</v>
      </c>
      <c r="C10" s="581">
        <v>12</v>
      </c>
      <c r="D10" s="543">
        <f>E10+F10+G10+H10+I10+J10+K10</f>
        <v>5</v>
      </c>
      <c r="E10" s="546"/>
      <c r="F10" s="272">
        <v>4</v>
      </c>
      <c r="G10" s="272"/>
      <c r="H10" s="272">
        <v>1</v>
      </c>
      <c r="I10" s="272"/>
      <c r="J10" s="272"/>
      <c r="K10" s="540"/>
      <c r="L10" s="549">
        <f>M10+N10+O10+P10+Q10+R10+S10</f>
        <v>87</v>
      </c>
      <c r="M10" s="569">
        <v>15</v>
      </c>
      <c r="N10" s="272">
        <v>9</v>
      </c>
      <c r="O10" s="272">
        <v>1</v>
      </c>
      <c r="P10" s="272">
        <v>53</v>
      </c>
      <c r="Q10" s="272">
        <v>2</v>
      </c>
      <c r="R10" s="272">
        <v>3</v>
      </c>
      <c r="S10" s="580">
        <v>4</v>
      </c>
      <c r="T10" s="541">
        <f>U10+V10+W10+X10+Y10+Z10+AA10</f>
        <v>92</v>
      </c>
      <c r="U10" s="538">
        <f t="shared" si="8"/>
        <v>15</v>
      </c>
      <c r="V10" s="538">
        <f t="shared" si="8"/>
        <v>13</v>
      </c>
      <c r="W10" s="538">
        <f t="shared" si="8"/>
        <v>1</v>
      </c>
      <c r="X10" s="538">
        <f t="shared" si="8"/>
        <v>54</v>
      </c>
      <c r="Y10" s="538">
        <f t="shared" si="8"/>
        <v>2</v>
      </c>
      <c r="Z10" s="538">
        <f t="shared" si="8"/>
        <v>3</v>
      </c>
      <c r="AA10" s="537">
        <f t="shared" si="8"/>
        <v>4</v>
      </c>
      <c r="AB10" s="541">
        <f>AC10+AD10+AE10+AF10+AG10+AH10+AI10</f>
        <v>65</v>
      </c>
      <c r="AC10" s="538">
        <f t="shared" si="9"/>
        <v>13</v>
      </c>
      <c r="AD10" s="538">
        <f t="shared" si="9"/>
        <v>12</v>
      </c>
      <c r="AE10" s="538">
        <f t="shared" si="9"/>
        <v>0</v>
      </c>
      <c r="AF10" s="538">
        <f t="shared" si="9"/>
        <v>33</v>
      </c>
      <c r="AG10" s="538">
        <f t="shared" si="9"/>
        <v>2</v>
      </c>
      <c r="AH10" s="538">
        <f t="shared" si="9"/>
        <v>1</v>
      </c>
      <c r="AI10" s="537">
        <f t="shared" si="9"/>
        <v>4</v>
      </c>
      <c r="AJ10" s="541">
        <f>AK10+AL10+AM10+AN10+AO10+AP10+AQ10</f>
        <v>56</v>
      </c>
      <c r="AK10" s="272">
        <v>6</v>
      </c>
      <c r="AL10" s="272">
        <v>12</v>
      </c>
      <c r="AM10" s="272"/>
      <c r="AN10" s="272">
        <v>31</v>
      </c>
      <c r="AO10" s="272">
        <v>2</v>
      </c>
      <c r="AP10" s="272">
        <v>1</v>
      </c>
      <c r="AQ10" s="540">
        <v>4</v>
      </c>
      <c r="AR10" s="539">
        <f>AS10+AT10+AU10+AV10+AW10+AX10+AY10</f>
        <v>9</v>
      </c>
      <c r="AS10" s="272">
        <v>7</v>
      </c>
      <c r="AT10" s="272"/>
      <c r="AU10" s="272"/>
      <c r="AV10" s="272">
        <v>2</v>
      </c>
      <c r="AW10" s="272">
        <v>0</v>
      </c>
      <c r="AX10" s="272">
        <v>0</v>
      </c>
      <c r="AY10" s="540">
        <v>0</v>
      </c>
      <c r="AZ10" s="539">
        <f>BA10+BB10+BC10+BD10+BE10+BF10+BG10</f>
        <v>61</v>
      </c>
      <c r="BA10" s="272">
        <v>12</v>
      </c>
      <c r="BB10" s="272">
        <v>9</v>
      </c>
      <c r="BC10" s="272">
        <v>0</v>
      </c>
      <c r="BD10" s="272">
        <v>33</v>
      </c>
      <c r="BE10" s="272">
        <v>4</v>
      </c>
      <c r="BF10" s="272">
        <v>1</v>
      </c>
      <c r="BG10" s="540">
        <v>2</v>
      </c>
      <c r="BH10" s="539">
        <f>BI10+BJ10+BK10+BL10+BM10+BN10+BO10</f>
        <v>27</v>
      </c>
      <c r="BI10" s="538">
        <f t="shared" si="10"/>
        <v>2</v>
      </c>
      <c r="BJ10" s="538">
        <f t="shared" si="10"/>
        <v>1</v>
      </c>
      <c r="BK10" s="538">
        <f t="shared" si="10"/>
        <v>1</v>
      </c>
      <c r="BL10" s="538">
        <f t="shared" si="10"/>
        <v>21</v>
      </c>
      <c r="BM10" s="538">
        <f t="shared" si="10"/>
        <v>0</v>
      </c>
      <c r="BN10" s="538">
        <f t="shared" si="10"/>
        <v>2</v>
      </c>
      <c r="BO10" s="537">
        <f t="shared" si="10"/>
        <v>0</v>
      </c>
    </row>
    <row r="11" spans="1:67" ht="12.75">
      <c r="A11" s="545">
        <v>3</v>
      </c>
      <c r="B11" s="583" t="s">
        <v>506</v>
      </c>
      <c r="C11" s="581">
        <v>13</v>
      </c>
      <c r="D11" s="543">
        <v>0</v>
      </c>
      <c r="E11" s="546"/>
      <c r="F11" s="272"/>
      <c r="G11" s="272"/>
      <c r="H11" s="272"/>
      <c r="I11" s="272"/>
      <c r="J11" s="272"/>
      <c r="K11" s="540"/>
      <c r="L11" s="549">
        <f>M11+N11+O11+P11+Q11+R11+S11</f>
        <v>0</v>
      </c>
      <c r="M11" s="569"/>
      <c r="N11" s="272"/>
      <c r="O11" s="272"/>
      <c r="P11" s="272"/>
      <c r="Q11" s="272"/>
      <c r="R11" s="272"/>
      <c r="S11" s="580"/>
      <c r="T11" s="541">
        <v>0</v>
      </c>
      <c r="U11" s="538">
        <f aca="true" t="shared" si="11" ref="U11:U32">E11+M11</f>
        <v>0</v>
      </c>
      <c r="V11" s="538">
        <v>0</v>
      </c>
      <c r="W11" s="538">
        <f>G11+O11</f>
        <v>0</v>
      </c>
      <c r="X11" s="538">
        <f>H11+P11</f>
        <v>0</v>
      </c>
      <c r="Y11" s="538">
        <f>I11+Q11</f>
        <v>0</v>
      </c>
      <c r="Z11" s="538">
        <f>J11+R11</f>
        <v>0</v>
      </c>
      <c r="AA11" s="537">
        <f>K11+S11</f>
        <v>0</v>
      </c>
      <c r="AB11" s="541">
        <v>0</v>
      </c>
      <c r="AC11" s="538">
        <f>AK11+AS11</f>
        <v>0</v>
      </c>
      <c r="AD11" s="538">
        <v>0</v>
      </c>
      <c r="AE11" s="538">
        <f>AM11+AU11</f>
        <v>0</v>
      </c>
      <c r="AF11" s="538">
        <f>AN11+AV11</f>
        <v>0</v>
      </c>
      <c r="AG11" s="538">
        <f>AO11+AW11</f>
        <v>0</v>
      </c>
      <c r="AH11" s="538">
        <f>AP11+AX11</f>
        <v>0</v>
      </c>
      <c r="AI11" s="537">
        <f>AQ11+AY11</f>
        <v>0</v>
      </c>
      <c r="AJ11" s="541">
        <v>0</v>
      </c>
      <c r="AK11" s="272"/>
      <c r="AL11" s="272"/>
      <c r="AM11" s="272"/>
      <c r="AN11" s="272"/>
      <c r="AO11" s="272"/>
      <c r="AP11" s="272"/>
      <c r="AQ11" s="540"/>
      <c r="AR11" s="539">
        <f>AS11+AT11+AU11+AV11+AW11+AX11+AY11</f>
        <v>0</v>
      </c>
      <c r="AS11" s="272"/>
      <c r="AT11" s="272"/>
      <c r="AU11" s="272"/>
      <c r="AV11" s="272"/>
      <c r="AW11" s="272"/>
      <c r="AX11" s="272"/>
      <c r="AY11" s="540"/>
      <c r="AZ11" s="539">
        <f>BA11+BB11+BC11+BD11+BE11+BF11+BG11</f>
        <v>0</v>
      </c>
      <c r="BA11" s="272"/>
      <c r="BB11" s="272"/>
      <c r="BC11" s="272"/>
      <c r="BD11" s="272"/>
      <c r="BE11" s="272"/>
      <c r="BF11" s="272"/>
      <c r="BG11" s="540"/>
      <c r="BH11" s="539">
        <f>BI11+BJ11+BK11+BL11+BM11+BN11+BO11</f>
        <v>0</v>
      </c>
      <c r="BI11" s="538">
        <f t="shared" si="10"/>
        <v>0</v>
      </c>
      <c r="BJ11" s="538">
        <f t="shared" si="10"/>
        <v>0</v>
      </c>
      <c r="BK11" s="538">
        <f t="shared" si="10"/>
        <v>0</v>
      </c>
      <c r="BL11" s="538">
        <f t="shared" si="10"/>
        <v>0</v>
      </c>
      <c r="BM11" s="538">
        <f t="shared" si="10"/>
        <v>0</v>
      </c>
      <c r="BN11" s="538">
        <f t="shared" si="10"/>
        <v>0</v>
      </c>
      <c r="BO11" s="537">
        <f t="shared" si="10"/>
        <v>0</v>
      </c>
    </row>
    <row r="12" spans="1:67" ht="12.75">
      <c r="A12" s="545">
        <v>4</v>
      </c>
      <c r="B12" s="544" t="s">
        <v>583</v>
      </c>
      <c r="C12" s="581">
        <v>19</v>
      </c>
      <c r="D12" s="543">
        <v>1</v>
      </c>
      <c r="E12" s="546"/>
      <c r="F12" s="272">
        <v>1</v>
      </c>
      <c r="G12" s="272"/>
      <c r="H12" s="272"/>
      <c r="I12" s="272"/>
      <c r="J12" s="272"/>
      <c r="K12" s="540"/>
      <c r="L12" s="549">
        <v>0</v>
      </c>
      <c r="M12" s="569"/>
      <c r="N12" s="272"/>
      <c r="O12" s="272"/>
      <c r="P12" s="272"/>
      <c r="Q12" s="272"/>
      <c r="R12" s="272"/>
      <c r="S12" s="580"/>
      <c r="T12" s="541">
        <v>1</v>
      </c>
      <c r="U12" s="538">
        <f t="shared" si="11"/>
        <v>0</v>
      </c>
      <c r="V12" s="538">
        <f aca="true" t="shared" si="12" ref="V12:V32">F12+N12</f>
        <v>1</v>
      </c>
      <c r="W12" s="538">
        <f aca="true" t="shared" si="13" ref="W12:W32">G12+O12</f>
        <v>0</v>
      </c>
      <c r="X12" s="538">
        <v>0</v>
      </c>
      <c r="Y12" s="538">
        <f aca="true" t="shared" si="14" ref="Y12:Y32">I12+Q12</f>
        <v>0</v>
      </c>
      <c r="Z12" s="538">
        <f aca="true" t="shared" si="15" ref="Z12:Z32">J12+R12</f>
        <v>0</v>
      </c>
      <c r="AA12" s="537">
        <f aca="true" t="shared" si="16" ref="AA12:AA32">K12+S12</f>
        <v>0</v>
      </c>
      <c r="AB12" s="541">
        <v>1</v>
      </c>
      <c r="AC12" s="538">
        <v>0</v>
      </c>
      <c r="AD12" s="538">
        <v>1</v>
      </c>
      <c r="AE12" s="538">
        <v>0</v>
      </c>
      <c r="AF12" s="538">
        <v>0</v>
      </c>
      <c r="AG12" s="538">
        <v>0</v>
      </c>
      <c r="AH12" s="538">
        <v>0</v>
      </c>
      <c r="AI12" s="537">
        <v>0</v>
      </c>
      <c r="AJ12" s="541">
        <v>1</v>
      </c>
      <c r="AK12" s="272"/>
      <c r="AL12" s="272">
        <v>1</v>
      </c>
      <c r="AM12" s="272"/>
      <c r="AN12" s="272"/>
      <c r="AO12" s="272"/>
      <c r="AP12" s="272"/>
      <c r="AQ12" s="540"/>
      <c r="AR12" s="539">
        <v>0</v>
      </c>
      <c r="AS12" s="272"/>
      <c r="AT12" s="272"/>
      <c r="AU12" s="272"/>
      <c r="AV12" s="272"/>
      <c r="AW12" s="272"/>
      <c r="AX12" s="272"/>
      <c r="AY12" s="540"/>
      <c r="AZ12" s="539">
        <v>0</v>
      </c>
      <c r="BA12" s="272"/>
      <c r="BB12" s="272"/>
      <c r="BC12" s="272"/>
      <c r="BD12" s="272"/>
      <c r="BE12" s="272"/>
      <c r="BF12" s="272"/>
      <c r="BG12" s="540"/>
      <c r="BH12" s="539">
        <f>BI12+BJ12+BK12+BL12+BM12+BN12+BO12</f>
        <v>0</v>
      </c>
      <c r="BI12" s="538">
        <f t="shared" si="10"/>
        <v>0</v>
      </c>
      <c r="BJ12" s="538">
        <f t="shared" si="10"/>
        <v>0</v>
      </c>
      <c r="BK12" s="538">
        <f t="shared" si="10"/>
        <v>0</v>
      </c>
      <c r="BL12" s="538">
        <f t="shared" si="10"/>
        <v>0</v>
      </c>
      <c r="BM12" s="538">
        <f t="shared" si="10"/>
        <v>0</v>
      </c>
      <c r="BN12" s="538">
        <f t="shared" si="10"/>
        <v>0</v>
      </c>
      <c r="BO12" s="537">
        <f t="shared" si="10"/>
        <v>0</v>
      </c>
    </row>
    <row r="13" spans="1:67" ht="12.75">
      <c r="A13" s="545">
        <v>5</v>
      </c>
      <c r="B13" s="544" t="s">
        <v>582</v>
      </c>
      <c r="C13" s="581">
        <v>14</v>
      </c>
      <c r="D13" s="543">
        <v>0</v>
      </c>
      <c r="E13" s="546"/>
      <c r="F13" s="272"/>
      <c r="G13" s="272"/>
      <c r="H13" s="272"/>
      <c r="I13" s="272"/>
      <c r="J13" s="272"/>
      <c r="K13" s="540"/>
      <c r="L13" s="549">
        <v>0</v>
      </c>
      <c r="M13" s="569"/>
      <c r="N13" s="272"/>
      <c r="O13" s="272"/>
      <c r="P13" s="272"/>
      <c r="Q13" s="272"/>
      <c r="R13" s="272"/>
      <c r="S13" s="580"/>
      <c r="T13" s="541">
        <v>0</v>
      </c>
      <c r="U13" s="538">
        <f t="shared" si="11"/>
        <v>0</v>
      </c>
      <c r="V13" s="538">
        <f t="shared" si="12"/>
        <v>0</v>
      </c>
      <c r="W13" s="538">
        <f t="shared" si="13"/>
        <v>0</v>
      </c>
      <c r="X13" s="538">
        <f aca="true" t="shared" si="17" ref="X13:X32">H13+P13</f>
        <v>0</v>
      </c>
      <c r="Y13" s="538">
        <f t="shared" si="14"/>
        <v>0</v>
      </c>
      <c r="Z13" s="538">
        <f t="shared" si="15"/>
        <v>0</v>
      </c>
      <c r="AA13" s="537">
        <f t="shared" si="16"/>
        <v>0</v>
      </c>
      <c r="AB13" s="541">
        <v>0</v>
      </c>
      <c r="AC13" s="538">
        <v>0</v>
      </c>
      <c r="AD13" s="538">
        <v>0</v>
      </c>
      <c r="AE13" s="538">
        <v>0</v>
      </c>
      <c r="AF13" s="538">
        <v>0</v>
      </c>
      <c r="AG13" s="538">
        <v>0</v>
      </c>
      <c r="AH13" s="538">
        <v>0</v>
      </c>
      <c r="AI13" s="537">
        <v>0</v>
      </c>
      <c r="AJ13" s="541">
        <v>0</v>
      </c>
      <c r="AK13" s="272"/>
      <c r="AL13" s="272"/>
      <c r="AM13" s="272"/>
      <c r="AN13" s="272"/>
      <c r="AO13" s="272"/>
      <c r="AP13" s="272"/>
      <c r="AQ13" s="540"/>
      <c r="AR13" s="539">
        <v>0</v>
      </c>
      <c r="AS13" s="272"/>
      <c r="AT13" s="272"/>
      <c r="AU13" s="272"/>
      <c r="AV13" s="272"/>
      <c r="AW13" s="272"/>
      <c r="AX13" s="272"/>
      <c r="AY13" s="540"/>
      <c r="AZ13" s="539">
        <v>0</v>
      </c>
      <c r="BA13" s="272"/>
      <c r="BB13" s="272"/>
      <c r="BC13" s="272"/>
      <c r="BD13" s="272"/>
      <c r="BE13" s="272"/>
      <c r="BF13" s="272"/>
      <c r="BG13" s="540"/>
      <c r="BH13" s="539">
        <v>0</v>
      </c>
      <c r="BI13" s="538">
        <v>0</v>
      </c>
      <c r="BJ13" s="538">
        <v>0</v>
      </c>
      <c r="BK13" s="538">
        <v>0</v>
      </c>
      <c r="BL13" s="538">
        <v>0</v>
      </c>
      <c r="BM13" s="538">
        <v>0</v>
      </c>
      <c r="BN13" s="538">
        <v>0</v>
      </c>
      <c r="BO13" s="537">
        <v>0</v>
      </c>
    </row>
    <row r="14" spans="1:67" ht="12.75">
      <c r="A14" s="545">
        <v>6</v>
      </c>
      <c r="B14" s="544" t="s">
        <v>581</v>
      </c>
      <c r="C14" s="581">
        <v>10</v>
      </c>
      <c r="D14" s="543">
        <v>4</v>
      </c>
      <c r="E14" s="546">
        <v>1</v>
      </c>
      <c r="F14" s="272"/>
      <c r="G14" s="272"/>
      <c r="H14" s="272">
        <v>3</v>
      </c>
      <c r="I14" s="272"/>
      <c r="J14" s="272"/>
      <c r="K14" s="540"/>
      <c r="L14" s="549">
        <v>82</v>
      </c>
      <c r="M14" s="569">
        <v>7</v>
      </c>
      <c r="N14" s="272">
        <v>15</v>
      </c>
      <c r="O14" s="272">
        <v>1</v>
      </c>
      <c r="P14" s="272">
        <v>40</v>
      </c>
      <c r="Q14" s="272">
        <v>6</v>
      </c>
      <c r="R14" s="272">
        <v>3</v>
      </c>
      <c r="S14" s="580">
        <v>10</v>
      </c>
      <c r="T14" s="541">
        <f>U14+V14+W14+X14+Y14+Z14+AA14</f>
        <v>86</v>
      </c>
      <c r="U14" s="538">
        <f t="shared" si="11"/>
        <v>8</v>
      </c>
      <c r="V14" s="538">
        <f t="shared" si="12"/>
        <v>15</v>
      </c>
      <c r="W14" s="538">
        <f t="shared" si="13"/>
        <v>1</v>
      </c>
      <c r="X14" s="538">
        <f t="shared" si="17"/>
        <v>43</v>
      </c>
      <c r="Y14" s="538">
        <f t="shared" si="14"/>
        <v>6</v>
      </c>
      <c r="Z14" s="538">
        <f t="shared" si="15"/>
        <v>3</v>
      </c>
      <c r="AA14" s="537">
        <f t="shared" si="16"/>
        <v>10</v>
      </c>
      <c r="AB14" s="541">
        <v>85</v>
      </c>
      <c r="AC14" s="538">
        <v>7</v>
      </c>
      <c r="AD14" s="538">
        <v>15</v>
      </c>
      <c r="AE14" s="538">
        <v>1</v>
      </c>
      <c r="AF14" s="538">
        <v>43</v>
      </c>
      <c r="AG14" s="538">
        <v>6</v>
      </c>
      <c r="AH14" s="538">
        <v>3</v>
      </c>
      <c r="AI14" s="537">
        <v>10</v>
      </c>
      <c r="AJ14" s="541">
        <v>74</v>
      </c>
      <c r="AK14" s="272">
        <v>6</v>
      </c>
      <c r="AL14" s="272">
        <v>14</v>
      </c>
      <c r="AM14" s="272">
        <v>1</v>
      </c>
      <c r="AN14" s="272">
        <v>38</v>
      </c>
      <c r="AO14" s="272">
        <v>4</v>
      </c>
      <c r="AP14" s="272">
        <v>1</v>
      </c>
      <c r="AQ14" s="540">
        <v>10</v>
      </c>
      <c r="AR14" s="539">
        <v>11</v>
      </c>
      <c r="AS14" s="272">
        <v>1</v>
      </c>
      <c r="AT14" s="272">
        <v>1</v>
      </c>
      <c r="AU14" s="272"/>
      <c r="AV14" s="272">
        <v>5</v>
      </c>
      <c r="AW14" s="272">
        <v>2</v>
      </c>
      <c r="AX14" s="272">
        <v>2</v>
      </c>
      <c r="AY14" s="540"/>
      <c r="AZ14" s="539">
        <f>BA14+BB14+BC14+BD14+BE14+BF14+BG14</f>
        <v>76</v>
      </c>
      <c r="BA14" s="272">
        <v>5</v>
      </c>
      <c r="BB14" s="272">
        <v>11</v>
      </c>
      <c r="BC14" s="272">
        <v>1</v>
      </c>
      <c r="BD14" s="272">
        <v>41</v>
      </c>
      <c r="BE14" s="272">
        <v>6</v>
      </c>
      <c r="BF14" s="272">
        <v>3</v>
      </c>
      <c r="BG14" s="540">
        <v>9</v>
      </c>
      <c r="BH14" s="539">
        <f aca="true" t="shared" si="18" ref="BH14:BH19">BI14+BJ14+BK14+BL14+BM14+BN14+BO14</f>
        <v>1</v>
      </c>
      <c r="BI14" s="538">
        <f aca="true" t="shared" si="19" ref="BI14:BM19">U14-AC14</f>
        <v>1</v>
      </c>
      <c r="BJ14" s="538">
        <f t="shared" si="19"/>
        <v>0</v>
      </c>
      <c r="BK14" s="538">
        <f t="shared" si="19"/>
        <v>0</v>
      </c>
      <c r="BL14" s="538">
        <f t="shared" si="19"/>
        <v>0</v>
      </c>
      <c r="BM14" s="538">
        <f t="shared" si="19"/>
        <v>0</v>
      </c>
      <c r="BN14" s="538">
        <v>0</v>
      </c>
      <c r="BO14" s="537">
        <f aca="true" t="shared" si="20" ref="BO14:BO19">AA14-AI14</f>
        <v>0</v>
      </c>
    </row>
    <row r="15" spans="1:67" ht="12.75">
      <c r="A15" s="545">
        <v>7</v>
      </c>
      <c r="B15" s="582" t="s">
        <v>580</v>
      </c>
      <c r="C15" s="581">
        <v>11</v>
      </c>
      <c r="D15" s="543">
        <f>E15+F15+G15+H15+I15+J15+K15</f>
        <v>0</v>
      </c>
      <c r="E15" s="546"/>
      <c r="F15" s="272"/>
      <c r="G15" s="272"/>
      <c r="H15" s="272"/>
      <c r="I15" s="272"/>
      <c r="J15" s="272"/>
      <c r="K15" s="540"/>
      <c r="L15" s="549">
        <v>0</v>
      </c>
      <c r="M15" s="569">
        <v>0</v>
      </c>
      <c r="N15" s="272">
        <v>0</v>
      </c>
      <c r="O15" s="272">
        <v>0</v>
      </c>
      <c r="P15" s="272">
        <v>0</v>
      </c>
      <c r="Q15" s="272">
        <v>0</v>
      </c>
      <c r="R15" s="272">
        <v>0</v>
      </c>
      <c r="S15" s="580">
        <v>0</v>
      </c>
      <c r="T15" s="541">
        <f>U15+V15+W15+X15+Y15+Z15+AA15</f>
        <v>0</v>
      </c>
      <c r="U15" s="538">
        <f t="shared" si="11"/>
        <v>0</v>
      </c>
      <c r="V15" s="538">
        <f t="shared" si="12"/>
        <v>0</v>
      </c>
      <c r="W15" s="538">
        <f t="shared" si="13"/>
        <v>0</v>
      </c>
      <c r="X15" s="538">
        <f t="shared" si="17"/>
        <v>0</v>
      </c>
      <c r="Y15" s="538">
        <f t="shared" si="14"/>
        <v>0</v>
      </c>
      <c r="Z15" s="538">
        <f t="shared" si="15"/>
        <v>0</v>
      </c>
      <c r="AA15" s="537">
        <f t="shared" si="16"/>
        <v>0</v>
      </c>
      <c r="AB15" s="541">
        <v>0</v>
      </c>
      <c r="AC15" s="538">
        <f>AK15+AS15</f>
        <v>0</v>
      </c>
      <c r="AD15" s="538">
        <v>0</v>
      </c>
      <c r="AE15" s="538">
        <f>AM15+AU15</f>
        <v>0</v>
      </c>
      <c r="AF15" s="538">
        <f>AN15+AV15</f>
        <v>0</v>
      </c>
      <c r="AG15" s="538">
        <f>AO15+AW15</f>
        <v>0</v>
      </c>
      <c r="AH15" s="538">
        <f>AP15+AX15</f>
        <v>0</v>
      </c>
      <c r="AI15" s="537">
        <f>AQ15+AY15</f>
        <v>0</v>
      </c>
      <c r="AJ15" s="541">
        <v>0</v>
      </c>
      <c r="AK15" s="272"/>
      <c r="AL15" s="272"/>
      <c r="AM15" s="272"/>
      <c r="AN15" s="272"/>
      <c r="AO15" s="272"/>
      <c r="AP15" s="272"/>
      <c r="AQ15" s="540"/>
      <c r="AR15" s="539">
        <f>AS15+AT15+AU15+AV15+AW15+AX15+AY15</f>
        <v>0</v>
      </c>
      <c r="AS15" s="272"/>
      <c r="AT15" s="272"/>
      <c r="AU15" s="272"/>
      <c r="AV15" s="272"/>
      <c r="AW15" s="272"/>
      <c r="AX15" s="272"/>
      <c r="AY15" s="540"/>
      <c r="AZ15" s="539">
        <v>0</v>
      </c>
      <c r="BA15" s="272"/>
      <c r="BB15" s="272"/>
      <c r="BC15" s="272"/>
      <c r="BD15" s="272"/>
      <c r="BE15" s="272"/>
      <c r="BF15" s="272"/>
      <c r="BG15" s="540"/>
      <c r="BH15" s="539">
        <f t="shared" si="18"/>
        <v>0</v>
      </c>
      <c r="BI15" s="538">
        <f t="shared" si="19"/>
        <v>0</v>
      </c>
      <c r="BJ15" s="538">
        <f t="shared" si="19"/>
        <v>0</v>
      </c>
      <c r="BK15" s="538">
        <f t="shared" si="19"/>
        <v>0</v>
      </c>
      <c r="BL15" s="538">
        <f t="shared" si="19"/>
        <v>0</v>
      </c>
      <c r="BM15" s="538">
        <f t="shared" si="19"/>
        <v>0</v>
      </c>
      <c r="BN15" s="538">
        <f>Z15-AH15</f>
        <v>0</v>
      </c>
      <c r="BO15" s="537">
        <f t="shared" si="20"/>
        <v>0</v>
      </c>
    </row>
    <row r="16" spans="1:67" ht="12.75">
      <c r="A16" s="545">
        <v>8</v>
      </c>
      <c r="B16" s="544" t="s">
        <v>579</v>
      </c>
      <c r="C16" s="581">
        <v>13</v>
      </c>
      <c r="D16" s="543">
        <v>0</v>
      </c>
      <c r="E16" s="546"/>
      <c r="F16" s="272"/>
      <c r="G16" s="272"/>
      <c r="H16" s="272"/>
      <c r="I16" s="272"/>
      <c r="J16" s="272"/>
      <c r="K16" s="540"/>
      <c r="L16" s="549">
        <v>0</v>
      </c>
      <c r="M16" s="569"/>
      <c r="N16" s="272"/>
      <c r="O16" s="272"/>
      <c r="P16" s="272"/>
      <c r="Q16" s="272"/>
      <c r="R16" s="272"/>
      <c r="S16" s="580"/>
      <c r="T16" s="541">
        <f>U16+V16+W16+X16+Y16+Z16+AA16</f>
        <v>0</v>
      </c>
      <c r="U16" s="538">
        <f t="shared" si="11"/>
        <v>0</v>
      </c>
      <c r="V16" s="538">
        <f t="shared" si="12"/>
        <v>0</v>
      </c>
      <c r="W16" s="538">
        <f t="shared" si="13"/>
        <v>0</v>
      </c>
      <c r="X16" s="538">
        <f t="shared" si="17"/>
        <v>0</v>
      </c>
      <c r="Y16" s="538">
        <f t="shared" si="14"/>
        <v>0</v>
      </c>
      <c r="Z16" s="538">
        <f t="shared" si="15"/>
        <v>0</v>
      </c>
      <c r="AA16" s="537">
        <f t="shared" si="16"/>
        <v>0</v>
      </c>
      <c r="AB16" s="541">
        <v>0</v>
      </c>
      <c r="AC16" s="538">
        <v>0</v>
      </c>
      <c r="AD16" s="538">
        <v>0</v>
      </c>
      <c r="AE16" s="538">
        <v>0</v>
      </c>
      <c r="AF16" s="538">
        <v>0</v>
      </c>
      <c r="AG16" s="538">
        <v>0</v>
      </c>
      <c r="AH16" s="538">
        <v>0</v>
      </c>
      <c r="AI16" s="537">
        <v>0</v>
      </c>
      <c r="AJ16" s="541">
        <v>0</v>
      </c>
      <c r="AK16" s="272"/>
      <c r="AL16" s="272"/>
      <c r="AM16" s="272"/>
      <c r="AN16" s="272"/>
      <c r="AO16" s="272"/>
      <c r="AP16" s="272"/>
      <c r="AQ16" s="540"/>
      <c r="AR16" s="539">
        <v>0</v>
      </c>
      <c r="AS16" s="272"/>
      <c r="AT16" s="272"/>
      <c r="AU16" s="272"/>
      <c r="AV16" s="272"/>
      <c r="AW16" s="272"/>
      <c r="AX16" s="272"/>
      <c r="AY16" s="540"/>
      <c r="AZ16" s="539">
        <v>0</v>
      </c>
      <c r="BA16" s="272"/>
      <c r="BB16" s="272"/>
      <c r="BC16" s="272"/>
      <c r="BD16" s="272"/>
      <c r="BE16" s="272"/>
      <c r="BF16" s="272"/>
      <c r="BG16" s="540"/>
      <c r="BH16" s="539">
        <f t="shared" si="18"/>
        <v>0</v>
      </c>
      <c r="BI16" s="538">
        <f t="shared" si="19"/>
        <v>0</v>
      </c>
      <c r="BJ16" s="538">
        <f t="shared" si="19"/>
        <v>0</v>
      </c>
      <c r="BK16" s="538">
        <f t="shared" si="19"/>
        <v>0</v>
      </c>
      <c r="BL16" s="538">
        <f t="shared" si="19"/>
        <v>0</v>
      </c>
      <c r="BM16" s="538">
        <f t="shared" si="19"/>
        <v>0</v>
      </c>
      <c r="BN16" s="538">
        <f>Z16-AH16</f>
        <v>0</v>
      </c>
      <c r="BO16" s="537">
        <f t="shared" si="20"/>
        <v>0</v>
      </c>
    </row>
    <row r="17" spans="1:67" ht="12.75">
      <c r="A17" s="545">
        <v>9</v>
      </c>
      <c r="B17" s="582" t="s">
        <v>578</v>
      </c>
      <c r="C17" s="581">
        <v>11</v>
      </c>
      <c r="D17" s="543">
        <f>E17+F17+G17+H17+I17+J17+K17</f>
        <v>0</v>
      </c>
      <c r="E17" s="272"/>
      <c r="F17" s="272"/>
      <c r="G17" s="272"/>
      <c r="H17" s="272"/>
      <c r="I17" s="272"/>
      <c r="J17" s="272"/>
      <c r="K17" s="540"/>
      <c r="L17" s="549">
        <f>M17+N17+O17+P17+Q17+R17+S17</f>
        <v>0</v>
      </c>
      <c r="M17" s="569"/>
      <c r="N17" s="272"/>
      <c r="O17" s="272"/>
      <c r="P17" s="272"/>
      <c r="Q17" s="272"/>
      <c r="R17" s="272"/>
      <c r="S17" s="580"/>
      <c r="T17" s="541">
        <f>U17+V17+W17+X17+Y17+Z17+AA17</f>
        <v>0</v>
      </c>
      <c r="U17" s="538">
        <f t="shared" si="11"/>
        <v>0</v>
      </c>
      <c r="V17" s="538">
        <f t="shared" si="12"/>
        <v>0</v>
      </c>
      <c r="W17" s="538">
        <f t="shared" si="13"/>
        <v>0</v>
      </c>
      <c r="X17" s="538">
        <f t="shared" si="17"/>
        <v>0</v>
      </c>
      <c r="Y17" s="538">
        <f t="shared" si="14"/>
        <v>0</v>
      </c>
      <c r="Z17" s="538">
        <f t="shared" si="15"/>
        <v>0</v>
      </c>
      <c r="AA17" s="537">
        <f t="shared" si="16"/>
        <v>0</v>
      </c>
      <c r="AB17" s="541">
        <f>AC17+AD17+AE17+AF17+AG17+AH17+AI17</f>
        <v>0</v>
      </c>
      <c r="AC17" s="538">
        <f aca="true" t="shared" si="21" ref="AC17:AI19">AK17+AS17</f>
        <v>0</v>
      </c>
      <c r="AD17" s="538">
        <f t="shared" si="21"/>
        <v>0</v>
      </c>
      <c r="AE17" s="538">
        <f t="shared" si="21"/>
        <v>0</v>
      </c>
      <c r="AF17" s="538">
        <f t="shared" si="21"/>
        <v>0</v>
      </c>
      <c r="AG17" s="538">
        <f t="shared" si="21"/>
        <v>0</v>
      </c>
      <c r="AH17" s="538">
        <f t="shared" si="21"/>
        <v>0</v>
      </c>
      <c r="AI17" s="537">
        <f t="shared" si="21"/>
        <v>0</v>
      </c>
      <c r="AJ17" s="541">
        <f>AK17+AL17+AM17+AN17+AO17+AP17+AQ17</f>
        <v>0</v>
      </c>
      <c r="AK17" s="272"/>
      <c r="AL17" s="272"/>
      <c r="AM17" s="272"/>
      <c r="AN17" s="272"/>
      <c r="AO17" s="272"/>
      <c r="AP17" s="272"/>
      <c r="AQ17" s="540"/>
      <c r="AR17" s="539">
        <f aca="true" t="shared" si="22" ref="AR17:AR32">AS17+AT17+AU17+AV17+AW17+AX17+AY17</f>
        <v>0</v>
      </c>
      <c r="AS17" s="272"/>
      <c r="AT17" s="272"/>
      <c r="AU17" s="272"/>
      <c r="AV17" s="272"/>
      <c r="AW17" s="272"/>
      <c r="AX17" s="272"/>
      <c r="AY17" s="540"/>
      <c r="AZ17" s="539">
        <f>BA17+BB17+BC17+BD17+BE17+BF17+BG17</f>
        <v>0</v>
      </c>
      <c r="BA17" s="272"/>
      <c r="BB17" s="272"/>
      <c r="BC17" s="272"/>
      <c r="BD17" s="272"/>
      <c r="BE17" s="272"/>
      <c r="BF17" s="272"/>
      <c r="BG17" s="540"/>
      <c r="BH17" s="539">
        <f t="shared" si="18"/>
        <v>0</v>
      </c>
      <c r="BI17" s="538">
        <f t="shared" si="19"/>
        <v>0</v>
      </c>
      <c r="BJ17" s="538">
        <f t="shared" si="19"/>
        <v>0</v>
      </c>
      <c r="BK17" s="538">
        <f t="shared" si="19"/>
        <v>0</v>
      </c>
      <c r="BL17" s="538">
        <f t="shared" si="19"/>
        <v>0</v>
      </c>
      <c r="BM17" s="538">
        <f t="shared" si="19"/>
        <v>0</v>
      </c>
      <c r="BN17" s="538">
        <f>Z17-AH17</f>
        <v>0</v>
      </c>
      <c r="BO17" s="537">
        <f t="shared" si="20"/>
        <v>0</v>
      </c>
    </row>
    <row r="18" spans="1:67" ht="12.75">
      <c r="A18" s="545">
        <v>10</v>
      </c>
      <c r="B18" s="544" t="s">
        <v>577</v>
      </c>
      <c r="C18" s="581">
        <v>4</v>
      </c>
      <c r="D18" s="543">
        <v>7</v>
      </c>
      <c r="E18" s="272">
        <v>1</v>
      </c>
      <c r="F18" s="272">
        <v>4</v>
      </c>
      <c r="G18" s="272"/>
      <c r="H18" s="272"/>
      <c r="I18" s="272">
        <v>1</v>
      </c>
      <c r="J18" s="272"/>
      <c r="K18" s="540">
        <v>1</v>
      </c>
      <c r="L18" s="549">
        <v>66</v>
      </c>
      <c r="M18" s="569">
        <v>10</v>
      </c>
      <c r="N18" s="272">
        <v>10</v>
      </c>
      <c r="O18" s="272">
        <v>2</v>
      </c>
      <c r="P18" s="272">
        <v>28</v>
      </c>
      <c r="Q18" s="272">
        <v>6</v>
      </c>
      <c r="R18" s="272">
        <v>3</v>
      </c>
      <c r="S18" s="580">
        <v>7</v>
      </c>
      <c r="T18" s="541">
        <v>73</v>
      </c>
      <c r="U18" s="538">
        <f t="shared" si="11"/>
        <v>11</v>
      </c>
      <c r="V18" s="538">
        <f t="shared" si="12"/>
        <v>14</v>
      </c>
      <c r="W18" s="538">
        <f t="shared" si="13"/>
        <v>2</v>
      </c>
      <c r="X18" s="538">
        <f t="shared" si="17"/>
        <v>28</v>
      </c>
      <c r="Y18" s="538">
        <f t="shared" si="14"/>
        <v>7</v>
      </c>
      <c r="Z18" s="538">
        <f t="shared" si="15"/>
        <v>3</v>
      </c>
      <c r="AA18" s="537">
        <f t="shared" si="16"/>
        <v>8</v>
      </c>
      <c r="AB18" s="541">
        <f>AC18+AD18+AE18+AF18+AG18+AH18+AI18</f>
        <v>66</v>
      </c>
      <c r="AC18" s="538">
        <f t="shared" si="21"/>
        <v>10</v>
      </c>
      <c r="AD18" s="538">
        <f t="shared" si="21"/>
        <v>14</v>
      </c>
      <c r="AE18" s="538">
        <f t="shared" si="21"/>
        <v>2</v>
      </c>
      <c r="AF18" s="538">
        <f t="shared" si="21"/>
        <v>27</v>
      </c>
      <c r="AG18" s="538">
        <f t="shared" si="21"/>
        <v>5</v>
      </c>
      <c r="AH18" s="538">
        <f t="shared" si="21"/>
        <v>1</v>
      </c>
      <c r="AI18" s="537">
        <f t="shared" si="21"/>
        <v>7</v>
      </c>
      <c r="AJ18" s="541">
        <f>AK18+AL18+AM18+AN18+AO18+AP18+AQ18</f>
        <v>60</v>
      </c>
      <c r="AK18" s="272">
        <v>7</v>
      </c>
      <c r="AL18" s="272">
        <v>13</v>
      </c>
      <c r="AM18" s="272">
        <v>2</v>
      </c>
      <c r="AN18" s="272">
        <v>26</v>
      </c>
      <c r="AO18" s="272">
        <v>5</v>
      </c>
      <c r="AP18" s="272">
        <v>1</v>
      </c>
      <c r="AQ18" s="540">
        <v>6</v>
      </c>
      <c r="AR18" s="539">
        <f t="shared" si="22"/>
        <v>6</v>
      </c>
      <c r="AS18" s="272">
        <v>3</v>
      </c>
      <c r="AT18" s="272">
        <v>1</v>
      </c>
      <c r="AU18" s="272"/>
      <c r="AV18" s="272">
        <v>1</v>
      </c>
      <c r="AW18" s="272"/>
      <c r="AX18" s="272"/>
      <c r="AY18" s="540">
        <v>1</v>
      </c>
      <c r="AZ18" s="539">
        <v>55</v>
      </c>
      <c r="BA18" s="272">
        <v>9</v>
      </c>
      <c r="BB18" s="272">
        <v>6</v>
      </c>
      <c r="BC18" s="272">
        <v>2</v>
      </c>
      <c r="BD18" s="272">
        <v>27</v>
      </c>
      <c r="BE18" s="272">
        <v>7</v>
      </c>
      <c r="BF18" s="272">
        <v>1</v>
      </c>
      <c r="BG18" s="540">
        <v>3</v>
      </c>
      <c r="BH18" s="539">
        <f t="shared" si="18"/>
        <v>7</v>
      </c>
      <c r="BI18" s="538">
        <f t="shared" si="19"/>
        <v>1</v>
      </c>
      <c r="BJ18" s="538">
        <f t="shared" si="19"/>
        <v>0</v>
      </c>
      <c r="BK18" s="538">
        <f t="shared" si="19"/>
        <v>0</v>
      </c>
      <c r="BL18" s="538">
        <f t="shared" si="19"/>
        <v>1</v>
      </c>
      <c r="BM18" s="538">
        <f t="shared" si="19"/>
        <v>2</v>
      </c>
      <c r="BN18" s="538">
        <f>Z18-AH18</f>
        <v>2</v>
      </c>
      <c r="BO18" s="537">
        <f t="shared" si="20"/>
        <v>1</v>
      </c>
    </row>
    <row r="19" spans="1:67" ht="12.75">
      <c r="A19" s="545">
        <v>11</v>
      </c>
      <c r="B19" s="544" t="s">
        <v>576</v>
      </c>
      <c r="C19" s="581">
        <v>16</v>
      </c>
      <c r="D19" s="543">
        <f>E19+F19+G19+H19+I19+J19+K19</f>
        <v>0</v>
      </c>
      <c r="E19" s="272"/>
      <c r="F19" s="272"/>
      <c r="G19" s="272"/>
      <c r="H19" s="272"/>
      <c r="I19" s="272"/>
      <c r="J19" s="272"/>
      <c r="K19" s="540"/>
      <c r="L19" s="549">
        <f>M19+N19+O19+P19+Q19+R19+S19</f>
        <v>0</v>
      </c>
      <c r="M19" s="569"/>
      <c r="N19" s="272"/>
      <c r="O19" s="272"/>
      <c r="P19" s="272"/>
      <c r="Q19" s="272"/>
      <c r="R19" s="272"/>
      <c r="S19" s="580"/>
      <c r="T19" s="541">
        <f aca="true" t="shared" si="23" ref="T19:T32">U19+V19+W19+X19+Y19+Z19+AA19</f>
        <v>0</v>
      </c>
      <c r="U19" s="538">
        <f t="shared" si="11"/>
        <v>0</v>
      </c>
      <c r="V19" s="538">
        <f t="shared" si="12"/>
        <v>0</v>
      </c>
      <c r="W19" s="538">
        <f t="shared" si="13"/>
        <v>0</v>
      </c>
      <c r="X19" s="538">
        <f t="shared" si="17"/>
        <v>0</v>
      </c>
      <c r="Y19" s="538">
        <f t="shared" si="14"/>
        <v>0</v>
      </c>
      <c r="Z19" s="538">
        <f t="shared" si="15"/>
        <v>0</v>
      </c>
      <c r="AA19" s="537">
        <f t="shared" si="16"/>
        <v>0</v>
      </c>
      <c r="AB19" s="541">
        <f>AC19+AD19+AE19+AF19+AG19+AH19+AI19</f>
        <v>0</v>
      </c>
      <c r="AC19" s="538">
        <f t="shared" si="21"/>
        <v>0</v>
      </c>
      <c r="AD19" s="538">
        <f t="shared" si="21"/>
        <v>0</v>
      </c>
      <c r="AE19" s="538">
        <f t="shared" si="21"/>
        <v>0</v>
      </c>
      <c r="AF19" s="538">
        <f t="shared" si="21"/>
        <v>0</v>
      </c>
      <c r="AG19" s="538">
        <f t="shared" si="21"/>
        <v>0</v>
      </c>
      <c r="AH19" s="538">
        <f t="shared" si="21"/>
        <v>0</v>
      </c>
      <c r="AI19" s="537">
        <f t="shared" si="21"/>
        <v>0</v>
      </c>
      <c r="AJ19" s="541">
        <f>AK19+AL19+AM19+AN19+AO19+AP19+AQ19</f>
        <v>0</v>
      </c>
      <c r="AK19" s="272"/>
      <c r="AL19" s="272"/>
      <c r="AM19" s="272"/>
      <c r="AN19" s="272"/>
      <c r="AO19" s="272"/>
      <c r="AP19" s="272"/>
      <c r="AQ19" s="540"/>
      <c r="AR19" s="539">
        <f t="shared" si="22"/>
        <v>0</v>
      </c>
      <c r="AS19" s="272"/>
      <c r="AT19" s="272"/>
      <c r="AU19" s="272"/>
      <c r="AV19" s="272"/>
      <c r="AW19" s="272"/>
      <c r="AX19" s="272"/>
      <c r="AY19" s="540"/>
      <c r="AZ19" s="539">
        <f>BA19+BB19+BC19+BD19+BE19+BF19+BG19</f>
        <v>0</v>
      </c>
      <c r="BA19" s="272"/>
      <c r="BB19" s="272"/>
      <c r="BC19" s="272"/>
      <c r="BD19" s="272"/>
      <c r="BE19" s="272"/>
      <c r="BF19" s="272"/>
      <c r="BG19" s="540"/>
      <c r="BH19" s="539">
        <f t="shared" si="18"/>
        <v>0</v>
      </c>
      <c r="BI19" s="538">
        <f t="shared" si="19"/>
        <v>0</v>
      </c>
      <c r="BJ19" s="538">
        <f t="shared" si="19"/>
        <v>0</v>
      </c>
      <c r="BK19" s="538">
        <f t="shared" si="19"/>
        <v>0</v>
      </c>
      <c r="BL19" s="538">
        <f t="shared" si="19"/>
        <v>0</v>
      </c>
      <c r="BM19" s="538">
        <f t="shared" si="19"/>
        <v>0</v>
      </c>
      <c r="BN19" s="538">
        <f>Z19-AH19</f>
        <v>0</v>
      </c>
      <c r="BO19" s="537">
        <f t="shared" si="20"/>
        <v>0</v>
      </c>
    </row>
    <row r="20" spans="1:67" ht="12.75">
      <c r="A20" s="545">
        <v>12</v>
      </c>
      <c r="B20" s="544" t="s">
        <v>575</v>
      </c>
      <c r="C20" s="581">
        <v>4</v>
      </c>
      <c r="D20" s="543">
        <v>1</v>
      </c>
      <c r="E20" s="272"/>
      <c r="F20" s="272"/>
      <c r="G20" s="272">
        <v>1</v>
      </c>
      <c r="H20" s="272"/>
      <c r="I20" s="272"/>
      <c r="J20" s="272"/>
      <c r="K20" s="540"/>
      <c r="L20" s="549">
        <v>61</v>
      </c>
      <c r="M20" s="569">
        <v>9</v>
      </c>
      <c r="N20" s="272">
        <v>13</v>
      </c>
      <c r="O20" s="272">
        <v>1</v>
      </c>
      <c r="P20" s="272">
        <v>26</v>
      </c>
      <c r="Q20" s="272">
        <v>2</v>
      </c>
      <c r="R20" s="272">
        <v>3</v>
      </c>
      <c r="S20" s="580">
        <v>7</v>
      </c>
      <c r="T20" s="541">
        <f t="shared" si="23"/>
        <v>62</v>
      </c>
      <c r="U20" s="538">
        <f t="shared" si="11"/>
        <v>9</v>
      </c>
      <c r="V20" s="538">
        <f t="shared" si="12"/>
        <v>13</v>
      </c>
      <c r="W20" s="538">
        <f t="shared" si="13"/>
        <v>2</v>
      </c>
      <c r="X20" s="538">
        <f t="shared" si="17"/>
        <v>26</v>
      </c>
      <c r="Y20" s="538">
        <f t="shared" si="14"/>
        <v>2</v>
      </c>
      <c r="Z20" s="538">
        <f t="shared" si="15"/>
        <v>3</v>
      </c>
      <c r="AA20" s="537">
        <f t="shared" si="16"/>
        <v>7</v>
      </c>
      <c r="AB20" s="541">
        <v>58</v>
      </c>
      <c r="AC20" s="538">
        <v>8</v>
      </c>
      <c r="AD20" s="538">
        <v>12</v>
      </c>
      <c r="AE20" s="538">
        <v>2</v>
      </c>
      <c r="AF20" s="538">
        <v>26</v>
      </c>
      <c r="AG20" s="538">
        <v>2</v>
      </c>
      <c r="AH20" s="538">
        <v>2</v>
      </c>
      <c r="AI20" s="537">
        <v>6</v>
      </c>
      <c r="AJ20" s="541">
        <v>48</v>
      </c>
      <c r="AK20" s="272">
        <v>4</v>
      </c>
      <c r="AL20" s="272">
        <v>10</v>
      </c>
      <c r="AM20" s="272">
        <v>2</v>
      </c>
      <c r="AN20" s="272">
        <v>23</v>
      </c>
      <c r="AO20" s="272">
        <v>1</v>
      </c>
      <c r="AP20" s="272">
        <v>2</v>
      </c>
      <c r="AQ20" s="540">
        <v>6</v>
      </c>
      <c r="AR20" s="539">
        <f t="shared" si="22"/>
        <v>10</v>
      </c>
      <c r="AS20" s="272">
        <v>4</v>
      </c>
      <c r="AT20" s="272">
        <v>2</v>
      </c>
      <c r="AU20" s="272"/>
      <c r="AV20" s="272">
        <v>3</v>
      </c>
      <c r="AW20" s="272">
        <v>1</v>
      </c>
      <c r="AX20" s="272"/>
      <c r="AY20" s="540"/>
      <c r="AZ20" s="539">
        <f>BA20+BB20+BC20+BD20+BE20+BF20+BG20</f>
        <v>58</v>
      </c>
      <c r="BA20" s="272">
        <v>8</v>
      </c>
      <c r="BB20" s="272">
        <v>12</v>
      </c>
      <c r="BC20" s="272">
        <v>2</v>
      </c>
      <c r="BD20" s="272">
        <v>26</v>
      </c>
      <c r="BE20" s="272">
        <v>2</v>
      </c>
      <c r="BF20" s="272">
        <v>2</v>
      </c>
      <c r="BG20" s="540">
        <v>6</v>
      </c>
      <c r="BH20" s="539">
        <v>4</v>
      </c>
      <c r="BI20" s="538">
        <v>1</v>
      </c>
      <c r="BJ20" s="538">
        <v>1</v>
      </c>
      <c r="BK20" s="538">
        <f aca="true" t="shared" si="24" ref="BK20:BK32">W20-AE20</f>
        <v>0</v>
      </c>
      <c r="BL20" s="538">
        <f aca="true" t="shared" si="25" ref="BL20:BL32">X20-AF20</f>
        <v>0</v>
      </c>
      <c r="BM20" s="538">
        <f aca="true" t="shared" si="26" ref="BM20:BM32">Y20-AG20</f>
        <v>0</v>
      </c>
      <c r="BN20" s="538">
        <v>1</v>
      </c>
      <c r="BO20" s="537">
        <v>1</v>
      </c>
    </row>
    <row r="21" spans="1:67" ht="12.75">
      <c r="A21" s="545">
        <v>13</v>
      </c>
      <c r="B21" s="544" t="s">
        <v>574</v>
      </c>
      <c r="C21" s="581">
        <v>6</v>
      </c>
      <c r="D21" s="543">
        <f aca="true" t="shared" si="27" ref="D21:D32">E21+F21+G21+H21+I21+J21+K21</f>
        <v>0</v>
      </c>
      <c r="E21" s="272"/>
      <c r="F21" s="272"/>
      <c r="G21" s="272"/>
      <c r="H21" s="272"/>
      <c r="I21" s="272"/>
      <c r="J21" s="272"/>
      <c r="K21" s="540"/>
      <c r="L21" s="549">
        <v>2</v>
      </c>
      <c r="M21" s="569"/>
      <c r="N21" s="272">
        <v>2</v>
      </c>
      <c r="O21" s="272"/>
      <c r="P21" s="272"/>
      <c r="Q21" s="272"/>
      <c r="R21" s="272"/>
      <c r="S21" s="580"/>
      <c r="T21" s="541">
        <f t="shared" si="23"/>
        <v>2</v>
      </c>
      <c r="U21" s="538">
        <f t="shared" si="11"/>
        <v>0</v>
      </c>
      <c r="V21" s="538">
        <f t="shared" si="12"/>
        <v>2</v>
      </c>
      <c r="W21" s="538">
        <f t="shared" si="13"/>
        <v>0</v>
      </c>
      <c r="X21" s="538">
        <f t="shared" si="17"/>
        <v>0</v>
      </c>
      <c r="Y21" s="538">
        <f t="shared" si="14"/>
        <v>0</v>
      </c>
      <c r="Z21" s="538">
        <f t="shared" si="15"/>
        <v>0</v>
      </c>
      <c r="AA21" s="537">
        <f t="shared" si="16"/>
        <v>0</v>
      </c>
      <c r="AB21" s="541">
        <v>2</v>
      </c>
      <c r="AC21" s="538">
        <f aca="true" t="shared" si="28" ref="AC21:AC32">AK21+AS21</f>
        <v>0</v>
      </c>
      <c r="AD21" s="538">
        <v>2</v>
      </c>
      <c r="AE21" s="538">
        <f aca="true" t="shared" si="29" ref="AE21:AE32">AM21+AU21</f>
        <v>0</v>
      </c>
      <c r="AF21" s="538">
        <f aca="true" t="shared" si="30" ref="AF21:AF32">AN21+AV21</f>
        <v>0</v>
      </c>
      <c r="AG21" s="538">
        <f aca="true" t="shared" si="31" ref="AG21:AG32">AO21+AW21</f>
        <v>0</v>
      </c>
      <c r="AH21" s="538">
        <f aca="true" t="shared" si="32" ref="AH21:AH32">AP21+AX21</f>
        <v>0</v>
      </c>
      <c r="AI21" s="537">
        <f aca="true" t="shared" si="33" ref="AI21:AI32">AQ21+AY21</f>
        <v>0</v>
      </c>
      <c r="AJ21" s="541">
        <v>2</v>
      </c>
      <c r="AK21" s="272"/>
      <c r="AL21" s="272">
        <v>2</v>
      </c>
      <c r="AM21" s="272"/>
      <c r="AN21" s="272"/>
      <c r="AO21" s="272"/>
      <c r="AP21" s="272"/>
      <c r="AQ21" s="540"/>
      <c r="AR21" s="539">
        <f t="shared" si="22"/>
        <v>0</v>
      </c>
      <c r="AS21" s="272"/>
      <c r="AT21" s="272"/>
      <c r="AU21" s="272"/>
      <c r="AV21" s="272"/>
      <c r="AW21" s="272"/>
      <c r="AX21" s="272"/>
      <c r="AY21" s="540"/>
      <c r="AZ21" s="539">
        <v>2</v>
      </c>
      <c r="BA21" s="272"/>
      <c r="BB21" s="272">
        <v>2</v>
      </c>
      <c r="BC21" s="272"/>
      <c r="BD21" s="272"/>
      <c r="BE21" s="272"/>
      <c r="BF21" s="272"/>
      <c r="BG21" s="540"/>
      <c r="BH21" s="539">
        <f aca="true" t="shared" si="34" ref="BH21:BH32">BI21+BJ21+BK21+BL21+BM21+BN21+BO21</f>
        <v>0</v>
      </c>
      <c r="BI21" s="538">
        <f aca="true" t="shared" si="35" ref="BI21:BI32">U21-AC21</f>
        <v>0</v>
      </c>
      <c r="BJ21" s="538">
        <f aca="true" t="shared" si="36" ref="BJ21:BJ32">V21-AD21</f>
        <v>0</v>
      </c>
      <c r="BK21" s="538">
        <f t="shared" si="24"/>
        <v>0</v>
      </c>
      <c r="BL21" s="538">
        <f t="shared" si="25"/>
        <v>0</v>
      </c>
      <c r="BM21" s="538">
        <f t="shared" si="26"/>
        <v>0</v>
      </c>
      <c r="BN21" s="538">
        <f aca="true" t="shared" si="37" ref="BN21:BN32">Z21-AH21</f>
        <v>0</v>
      </c>
      <c r="BO21" s="537">
        <f aca="true" t="shared" si="38" ref="BO21:BO32">AA21-AI21</f>
        <v>0</v>
      </c>
    </row>
    <row r="22" spans="1:67" ht="12.75">
      <c r="A22" s="545">
        <v>14</v>
      </c>
      <c r="B22" s="544" t="s">
        <v>573</v>
      </c>
      <c r="C22" s="581">
        <v>4</v>
      </c>
      <c r="D22" s="543">
        <f t="shared" si="27"/>
        <v>0</v>
      </c>
      <c r="E22" s="272"/>
      <c r="F22" s="272"/>
      <c r="G22" s="272"/>
      <c r="H22" s="272"/>
      <c r="I22" s="272"/>
      <c r="J22" s="272"/>
      <c r="K22" s="540"/>
      <c r="L22" s="549">
        <f>M22+N22+O22+P22+Q22+R22+S22</f>
        <v>0</v>
      </c>
      <c r="M22" s="569"/>
      <c r="N22" s="272"/>
      <c r="O22" s="272"/>
      <c r="P22" s="272"/>
      <c r="Q22" s="272"/>
      <c r="R22" s="272"/>
      <c r="S22" s="580"/>
      <c r="T22" s="541">
        <f t="shared" si="23"/>
        <v>0</v>
      </c>
      <c r="U22" s="538">
        <f t="shared" si="11"/>
        <v>0</v>
      </c>
      <c r="V22" s="538">
        <f t="shared" si="12"/>
        <v>0</v>
      </c>
      <c r="W22" s="538">
        <f t="shared" si="13"/>
        <v>0</v>
      </c>
      <c r="X22" s="538">
        <f t="shared" si="17"/>
        <v>0</v>
      </c>
      <c r="Y22" s="538">
        <f t="shared" si="14"/>
        <v>0</v>
      </c>
      <c r="Z22" s="538">
        <f t="shared" si="15"/>
        <v>0</v>
      </c>
      <c r="AA22" s="537">
        <f t="shared" si="16"/>
        <v>0</v>
      </c>
      <c r="AB22" s="541">
        <f>AC22+AD22+AE22+AF22+AG22+AH22+AI22</f>
        <v>0</v>
      </c>
      <c r="AC22" s="538">
        <f t="shared" si="28"/>
        <v>0</v>
      </c>
      <c r="AD22" s="538">
        <f>AL22+AT22</f>
        <v>0</v>
      </c>
      <c r="AE22" s="538">
        <f t="shared" si="29"/>
        <v>0</v>
      </c>
      <c r="AF22" s="538">
        <f t="shared" si="30"/>
        <v>0</v>
      </c>
      <c r="AG22" s="538">
        <f t="shared" si="31"/>
        <v>0</v>
      </c>
      <c r="AH22" s="538">
        <f t="shared" si="32"/>
        <v>0</v>
      </c>
      <c r="AI22" s="537">
        <f t="shared" si="33"/>
        <v>0</v>
      </c>
      <c r="AJ22" s="541">
        <f>AK22+AL22+AM22+AN22+AO22+AP22+AQ22</f>
        <v>0</v>
      </c>
      <c r="AK22" s="272"/>
      <c r="AL22" s="272"/>
      <c r="AM22" s="272"/>
      <c r="AN22" s="272"/>
      <c r="AO22" s="272"/>
      <c r="AP22" s="272"/>
      <c r="AQ22" s="540"/>
      <c r="AR22" s="539">
        <f t="shared" si="22"/>
        <v>0</v>
      </c>
      <c r="AS22" s="272"/>
      <c r="AT22" s="272"/>
      <c r="AU22" s="272"/>
      <c r="AV22" s="272"/>
      <c r="AW22" s="272"/>
      <c r="AX22" s="272"/>
      <c r="AY22" s="540"/>
      <c r="AZ22" s="539">
        <f>BA22+BB22+BC22+BD22+BE22+BF22+BG22</f>
        <v>0</v>
      </c>
      <c r="BA22" s="272"/>
      <c r="BB22" s="272"/>
      <c r="BC22" s="272"/>
      <c r="BD22" s="272"/>
      <c r="BE22" s="272"/>
      <c r="BF22" s="272"/>
      <c r="BG22" s="540"/>
      <c r="BH22" s="539">
        <f t="shared" si="34"/>
        <v>0</v>
      </c>
      <c r="BI22" s="538">
        <f t="shared" si="35"/>
        <v>0</v>
      </c>
      <c r="BJ22" s="538">
        <f t="shared" si="36"/>
        <v>0</v>
      </c>
      <c r="BK22" s="538">
        <f t="shared" si="24"/>
        <v>0</v>
      </c>
      <c r="BL22" s="538">
        <f t="shared" si="25"/>
        <v>0</v>
      </c>
      <c r="BM22" s="538">
        <f t="shared" si="26"/>
        <v>0</v>
      </c>
      <c r="BN22" s="538">
        <f t="shared" si="37"/>
        <v>0</v>
      </c>
      <c r="BO22" s="537">
        <f t="shared" si="38"/>
        <v>0</v>
      </c>
    </row>
    <row r="23" spans="1:67" ht="12.75">
      <c r="A23" s="545">
        <v>15</v>
      </c>
      <c r="B23" s="544" t="s">
        <v>572</v>
      </c>
      <c r="C23" s="581">
        <v>3</v>
      </c>
      <c r="D23" s="543">
        <f t="shared" si="27"/>
        <v>0</v>
      </c>
      <c r="E23" s="272"/>
      <c r="F23" s="272"/>
      <c r="G23" s="272"/>
      <c r="H23" s="272"/>
      <c r="I23" s="272"/>
      <c r="J23" s="272"/>
      <c r="K23" s="540"/>
      <c r="L23" s="549">
        <v>0</v>
      </c>
      <c r="M23" s="569"/>
      <c r="N23" s="272"/>
      <c r="O23" s="272"/>
      <c r="P23" s="272"/>
      <c r="Q23" s="272"/>
      <c r="R23" s="272"/>
      <c r="S23" s="580"/>
      <c r="T23" s="541">
        <f t="shared" si="23"/>
        <v>0</v>
      </c>
      <c r="U23" s="538">
        <f t="shared" si="11"/>
        <v>0</v>
      </c>
      <c r="V23" s="538">
        <f t="shared" si="12"/>
        <v>0</v>
      </c>
      <c r="W23" s="538">
        <f t="shared" si="13"/>
        <v>0</v>
      </c>
      <c r="X23" s="538">
        <f t="shared" si="17"/>
        <v>0</v>
      </c>
      <c r="Y23" s="538">
        <f t="shared" si="14"/>
        <v>0</v>
      </c>
      <c r="Z23" s="538">
        <f t="shared" si="15"/>
        <v>0</v>
      </c>
      <c r="AA23" s="537">
        <f t="shared" si="16"/>
        <v>0</v>
      </c>
      <c r="AB23" s="541">
        <v>0</v>
      </c>
      <c r="AC23" s="538">
        <f t="shared" si="28"/>
        <v>0</v>
      </c>
      <c r="AD23" s="538">
        <v>0</v>
      </c>
      <c r="AE23" s="538">
        <f t="shared" si="29"/>
        <v>0</v>
      </c>
      <c r="AF23" s="538">
        <f t="shared" si="30"/>
        <v>0</v>
      </c>
      <c r="AG23" s="538">
        <f t="shared" si="31"/>
        <v>0</v>
      </c>
      <c r="AH23" s="538">
        <f t="shared" si="32"/>
        <v>0</v>
      </c>
      <c r="AI23" s="537">
        <f t="shared" si="33"/>
        <v>0</v>
      </c>
      <c r="AJ23" s="541">
        <v>0</v>
      </c>
      <c r="AK23" s="272"/>
      <c r="AL23" s="272"/>
      <c r="AM23" s="272"/>
      <c r="AN23" s="272"/>
      <c r="AO23" s="272"/>
      <c r="AP23" s="272"/>
      <c r="AQ23" s="540"/>
      <c r="AR23" s="539">
        <f t="shared" si="22"/>
        <v>0</v>
      </c>
      <c r="AS23" s="272"/>
      <c r="AT23" s="272"/>
      <c r="AU23" s="272"/>
      <c r="AV23" s="272"/>
      <c r="AW23" s="272"/>
      <c r="AX23" s="272"/>
      <c r="AY23" s="540"/>
      <c r="AZ23" s="539">
        <v>0</v>
      </c>
      <c r="BA23" s="272"/>
      <c r="BB23" s="272"/>
      <c r="BC23" s="272"/>
      <c r="BD23" s="272"/>
      <c r="BE23" s="272"/>
      <c r="BF23" s="272"/>
      <c r="BG23" s="540"/>
      <c r="BH23" s="539">
        <f t="shared" si="34"/>
        <v>0</v>
      </c>
      <c r="BI23" s="538">
        <f t="shared" si="35"/>
        <v>0</v>
      </c>
      <c r="BJ23" s="538">
        <f t="shared" si="36"/>
        <v>0</v>
      </c>
      <c r="BK23" s="538">
        <f t="shared" si="24"/>
        <v>0</v>
      </c>
      <c r="BL23" s="538">
        <f t="shared" si="25"/>
        <v>0</v>
      </c>
      <c r="BM23" s="538">
        <f t="shared" si="26"/>
        <v>0</v>
      </c>
      <c r="BN23" s="538">
        <f t="shared" si="37"/>
        <v>0</v>
      </c>
      <c r="BO23" s="537">
        <f t="shared" si="38"/>
        <v>0</v>
      </c>
    </row>
    <row r="24" spans="1:67" ht="12.75">
      <c r="A24" s="545">
        <v>16</v>
      </c>
      <c r="B24" s="544" t="s">
        <v>571</v>
      </c>
      <c r="C24" s="581">
        <v>1</v>
      </c>
      <c r="D24" s="543">
        <f t="shared" si="27"/>
        <v>0</v>
      </c>
      <c r="E24" s="272"/>
      <c r="F24" s="272"/>
      <c r="G24" s="272"/>
      <c r="H24" s="272"/>
      <c r="I24" s="272"/>
      <c r="J24" s="272"/>
      <c r="K24" s="540"/>
      <c r="L24" s="549">
        <f aca="true" t="shared" si="39" ref="L24:L32">M24+N24+O24+P24+Q24+R24+S24</f>
        <v>0</v>
      </c>
      <c r="M24" s="569"/>
      <c r="N24" s="272"/>
      <c r="O24" s="272"/>
      <c r="P24" s="272"/>
      <c r="Q24" s="272"/>
      <c r="R24" s="272"/>
      <c r="S24" s="580"/>
      <c r="T24" s="541">
        <f t="shared" si="23"/>
        <v>0</v>
      </c>
      <c r="U24" s="538">
        <f t="shared" si="11"/>
        <v>0</v>
      </c>
      <c r="V24" s="538">
        <f t="shared" si="12"/>
        <v>0</v>
      </c>
      <c r="W24" s="538">
        <f t="shared" si="13"/>
        <v>0</v>
      </c>
      <c r="X24" s="538">
        <f t="shared" si="17"/>
        <v>0</v>
      </c>
      <c r="Y24" s="538">
        <f t="shared" si="14"/>
        <v>0</v>
      </c>
      <c r="Z24" s="538">
        <f t="shared" si="15"/>
        <v>0</v>
      </c>
      <c r="AA24" s="537">
        <f t="shared" si="16"/>
        <v>0</v>
      </c>
      <c r="AB24" s="541">
        <f aca="true" t="shared" si="40" ref="AB24:AB32">AC24+AD24+AE24+AF24+AG24+AH24+AI24</f>
        <v>0</v>
      </c>
      <c r="AC24" s="538">
        <f t="shared" si="28"/>
        <v>0</v>
      </c>
      <c r="AD24" s="538">
        <f aca="true" t="shared" si="41" ref="AD24:AD32">AL24+AT24</f>
        <v>0</v>
      </c>
      <c r="AE24" s="538">
        <f t="shared" si="29"/>
        <v>0</v>
      </c>
      <c r="AF24" s="538">
        <f t="shared" si="30"/>
        <v>0</v>
      </c>
      <c r="AG24" s="538">
        <f t="shared" si="31"/>
        <v>0</v>
      </c>
      <c r="AH24" s="538">
        <f t="shared" si="32"/>
        <v>0</v>
      </c>
      <c r="AI24" s="537">
        <f t="shared" si="33"/>
        <v>0</v>
      </c>
      <c r="AJ24" s="541">
        <f aca="true" t="shared" si="42" ref="AJ24:AJ32">AK24+AL24+AM24+AN24+AO24+AP24+AQ24</f>
        <v>0</v>
      </c>
      <c r="AK24" s="272"/>
      <c r="AL24" s="272"/>
      <c r="AM24" s="272"/>
      <c r="AN24" s="272"/>
      <c r="AO24" s="272"/>
      <c r="AP24" s="272"/>
      <c r="AQ24" s="540"/>
      <c r="AR24" s="539">
        <f t="shared" si="22"/>
        <v>0</v>
      </c>
      <c r="AS24" s="272"/>
      <c r="AT24" s="272"/>
      <c r="AU24" s="272"/>
      <c r="AV24" s="272"/>
      <c r="AW24" s="272"/>
      <c r="AX24" s="272"/>
      <c r="AY24" s="540"/>
      <c r="AZ24" s="539">
        <f aca="true" t="shared" si="43" ref="AZ24:AZ32">BA24+BB24+BC24+BD24+BE24+BF24+BG24</f>
        <v>0</v>
      </c>
      <c r="BA24" s="272"/>
      <c r="BB24" s="272"/>
      <c r="BC24" s="272"/>
      <c r="BD24" s="272"/>
      <c r="BE24" s="272"/>
      <c r="BF24" s="272"/>
      <c r="BG24" s="540"/>
      <c r="BH24" s="539">
        <f t="shared" si="34"/>
        <v>0</v>
      </c>
      <c r="BI24" s="538">
        <f t="shared" si="35"/>
        <v>0</v>
      </c>
      <c r="BJ24" s="538">
        <f t="shared" si="36"/>
        <v>0</v>
      </c>
      <c r="BK24" s="538">
        <f t="shared" si="24"/>
        <v>0</v>
      </c>
      <c r="BL24" s="538">
        <f t="shared" si="25"/>
        <v>0</v>
      </c>
      <c r="BM24" s="538">
        <f t="shared" si="26"/>
        <v>0</v>
      </c>
      <c r="BN24" s="538">
        <f t="shared" si="37"/>
        <v>0</v>
      </c>
      <c r="BO24" s="537">
        <f t="shared" si="38"/>
        <v>0</v>
      </c>
    </row>
    <row r="25" spans="1:67" ht="12.75">
      <c r="A25" s="545"/>
      <c r="B25" s="544"/>
      <c r="C25" s="581"/>
      <c r="D25" s="543">
        <f t="shared" si="27"/>
        <v>0</v>
      </c>
      <c r="E25" s="272"/>
      <c r="F25" s="272"/>
      <c r="G25" s="272"/>
      <c r="H25" s="272"/>
      <c r="I25" s="272"/>
      <c r="J25" s="272"/>
      <c r="K25" s="540"/>
      <c r="L25" s="549">
        <f t="shared" si="39"/>
        <v>0</v>
      </c>
      <c r="M25" s="569"/>
      <c r="N25" s="272"/>
      <c r="O25" s="272"/>
      <c r="P25" s="272"/>
      <c r="Q25" s="272"/>
      <c r="R25" s="272"/>
      <c r="S25" s="580"/>
      <c r="T25" s="541">
        <f t="shared" si="23"/>
        <v>0</v>
      </c>
      <c r="U25" s="538">
        <f t="shared" si="11"/>
        <v>0</v>
      </c>
      <c r="V25" s="538">
        <f t="shared" si="12"/>
        <v>0</v>
      </c>
      <c r="W25" s="538">
        <f t="shared" si="13"/>
        <v>0</v>
      </c>
      <c r="X25" s="538">
        <f t="shared" si="17"/>
        <v>0</v>
      </c>
      <c r="Y25" s="538">
        <f t="shared" si="14"/>
        <v>0</v>
      </c>
      <c r="Z25" s="538">
        <f t="shared" si="15"/>
        <v>0</v>
      </c>
      <c r="AA25" s="537">
        <f t="shared" si="16"/>
        <v>0</v>
      </c>
      <c r="AB25" s="541">
        <f t="shared" si="40"/>
        <v>0</v>
      </c>
      <c r="AC25" s="538">
        <f t="shared" si="28"/>
        <v>0</v>
      </c>
      <c r="AD25" s="538">
        <f t="shared" si="41"/>
        <v>0</v>
      </c>
      <c r="AE25" s="538">
        <f t="shared" si="29"/>
        <v>0</v>
      </c>
      <c r="AF25" s="538">
        <f t="shared" si="30"/>
        <v>0</v>
      </c>
      <c r="AG25" s="538">
        <f t="shared" si="31"/>
        <v>0</v>
      </c>
      <c r="AH25" s="538">
        <f t="shared" si="32"/>
        <v>0</v>
      </c>
      <c r="AI25" s="537">
        <f t="shared" si="33"/>
        <v>0</v>
      </c>
      <c r="AJ25" s="541">
        <f t="shared" si="42"/>
        <v>0</v>
      </c>
      <c r="AK25" s="272"/>
      <c r="AL25" s="272"/>
      <c r="AM25" s="272"/>
      <c r="AN25" s="272"/>
      <c r="AO25" s="272"/>
      <c r="AP25" s="272"/>
      <c r="AQ25" s="540"/>
      <c r="AR25" s="539">
        <f t="shared" si="22"/>
        <v>0</v>
      </c>
      <c r="AS25" s="272"/>
      <c r="AT25" s="272"/>
      <c r="AU25" s="272"/>
      <c r="AV25" s="272"/>
      <c r="AW25" s="272"/>
      <c r="AX25" s="272"/>
      <c r="AY25" s="540"/>
      <c r="AZ25" s="539">
        <f t="shared" si="43"/>
        <v>0</v>
      </c>
      <c r="BA25" s="272"/>
      <c r="BB25" s="272"/>
      <c r="BC25" s="272"/>
      <c r="BD25" s="272"/>
      <c r="BE25" s="272"/>
      <c r="BF25" s="272"/>
      <c r="BG25" s="540"/>
      <c r="BH25" s="539">
        <f t="shared" si="34"/>
        <v>0</v>
      </c>
      <c r="BI25" s="538">
        <f t="shared" si="35"/>
        <v>0</v>
      </c>
      <c r="BJ25" s="538">
        <f t="shared" si="36"/>
        <v>0</v>
      </c>
      <c r="BK25" s="538">
        <f t="shared" si="24"/>
        <v>0</v>
      </c>
      <c r="BL25" s="538">
        <f t="shared" si="25"/>
        <v>0</v>
      </c>
      <c r="BM25" s="538">
        <f t="shared" si="26"/>
        <v>0</v>
      </c>
      <c r="BN25" s="538">
        <f t="shared" si="37"/>
        <v>0</v>
      </c>
      <c r="BO25" s="537">
        <f t="shared" si="38"/>
        <v>0</v>
      </c>
    </row>
    <row r="26" spans="1:67" ht="12.75">
      <c r="A26" s="545"/>
      <c r="B26" s="544"/>
      <c r="C26" s="581"/>
      <c r="D26" s="543">
        <f t="shared" si="27"/>
        <v>0</v>
      </c>
      <c r="E26" s="272"/>
      <c r="F26" s="272"/>
      <c r="G26" s="272"/>
      <c r="H26" s="272"/>
      <c r="I26" s="272"/>
      <c r="J26" s="272"/>
      <c r="K26" s="540"/>
      <c r="L26" s="549">
        <f t="shared" si="39"/>
        <v>0</v>
      </c>
      <c r="M26" s="569"/>
      <c r="N26" s="272"/>
      <c r="O26" s="272"/>
      <c r="P26" s="272"/>
      <c r="Q26" s="272"/>
      <c r="R26" s="272"/>
      <c r="S26" s="580"/>
      <c r="T26" s="541">
        <f t="shared" si="23"/>
        <v>0</v>
      </c>
      <c r="U26" s="538">
        <f t="shared" si="11"/>
        <v>0</v>
      </c>
      <c r="V26" s="538">
        <f t="shared" si="12"/>
        <v>0</v>
      </c>
      <c r="W26" s="538">
        <f t="shared" si="13"/>
        <v>0</v>
      </c>
      <c r="X26" s="538">
        <f t="shared" si="17"/>
        <v>0</v>
      </c>
      <c r="Y26" s="538">
        <f t="shared" si="14"/>
        <v>0</v>
      </c>
      <c r="Z26" s="538">
        <f t="shared" si="15"/>
        <v>0</v>
      </c>
      <c r="AA26" s="537">
        <f t="shared" si="16"/>
        <v>0</v>
      </c>
      <c r="AB26" s="541">
        <f t="shared" si="40"/>
        <v>0</v>
      </c>
      <c r="AC26" s="538">
        <f t="shared" si="28"/>
        <v>0</v>
      </c>
      <c r="AD26" s="538">
        <f t="shared" si="41"/>
        <v>0</v>
      </c>
      <c r="AE26" s="538">
        <f t="shared" si="29"/>
        <v>0</v>
      </c>
      <c r="AF26" s="538">
        <f t="shared" si="30"/>
        <v>0</v>
      </c>
      <c r="AG26" s="538">
        <f t="shared" si="31"/>
        <v>0</v>
      </c>
      <c r="AH26" s="538">
        <f t="shared" si="32"/>
        <v>0</v>
      </c>
      <c r="AI26" s="537">
        <f t="shared" si="33"/>
        <v>0</v>
      </c>
      <c r="AJ26" s="541">
        <f t="shared" si="42"/>
        <v>0</v>
      </c>
      <c r="AK26" s="272"/>
      <c r="AL26" s="272"/>
      <c r="AM26" s="272"/>
      <c r="AN26" s="272"/>
      <c r="AO26" s="272"/>
      <c r="AP26" s="272"/>
      <c r="AQ26" s="540"/>
      <c r="AR26" s="539">
        <f t="shared" si="22"/>
        <v>0</v>
      </c>
      <c r="AS26" s="272"/>
      <c r="AT26" s="272"/>
      <c r="AU26" s="272"/>
      <c r="AV26" s="272"/>
      <c r="AW26" s="272"/>
      <c r="AX26" s="272"/>
      <c r="AY26" s="540"/>
      <c r="AZ26" s="539">
        <f t="shared" si="43"/>
        <v>0</v>
      </c>
      <c r="BA26" s="272"/>
      <c r="BB26" s="272"/>
      <c r="BC26" s="272"/>
      <c r="BD26" s="272"/>
      <c r="BE26" s="272"/>
      <c r="BF26" s="272"/>
      <c r="BG26" s="540"/>
      <c r="BH26" s="539">
        <f t="shared" si="34"/>
        <v>0</v>
      </c>
      <c r="BI26" s="538">
        <f t="shared" si="35"/>
        <v>0</v>
      </c>
      <c r="BJ26" s="538">
        <f t="shared" si="36"/>
        <v>0</v>
      </c>
      <c r="BK26" s="538">
        <f t="shared" si="24"/>
        <v>0</v>
      </c>
      <c r="BL26" s="538">
        <f t="shared" si="25"/>
        <v>0</v>
      </c>
      <c r="BM26" s="538">
        <f t="shared" si="26"/>
        <v>0</v>
      </c>
      <c r="BN26" s="538">
        <f t="shared" si="37"/>
        <v>0</v>
      </c>
      <c r="BO26" s="537">
        <f t="shared" si="38"/>
        <v>0</v>
      </c>
    </row>
    <row r="27" spans="1:67" ht="12.75">
      <c r="A27" s="545"/>
      <c r="B27" s="544"/>
      <c r="C27" s="581"/>
      <c r="D27" s="543">
        <f t="shared" si="27"/>
        <v>0</v>
      </c>
      <c r="E27" s="272"/>
      <c r="F27" s="272"/>
      <c r="G27" s="272"/>
      <c r="H27" s="272"/>
      <c r="I27" s="272"/>
      <c r="J27" s="272"/>
      <c r="K27" s="540"/>
      <c r="L27" s="549">
        <f t="shared" si="39"/>
        <v>0</v>
      </c>
      <c r="M27" s="569"/>
      <c r="N27" s="272"/>
      <c r="O27" s="272"/>
      <c r="P27" s="272"/>
      <c r="Q27" s="272"/>
      <c r="R27" s="272"/>
      <c r="S27" s="580"/>
      <c r="T27" s="541">
        <f t="shared" si="23"/>
        <v>0</v>
      </c>
      <c r="U27" s="538">
        <f t="shared" si="11"/>
        <v>0</v>
      </c>
      <c r="V27" s="538">
        <f t="shared" si="12"/>
        <v>0</v>
      </c>
      <c r="W27" s="538">
        <f t="shared" si="13"/>
        <v>0</v>
      </c>
      <c r="X27" s="538">
        <f t="shared" si="17"/>
        <v>0</v>
      </c>
      <c r="Y27" s="538">
        <f t="shared" si="14"/>
        <v>0</v>
      </c>
      <c r="Z27" s="538">
        <f t="shared" si="15"/>
        <v>0</v>
      </c>
      <c r="AA27" s="537">
        <f t="shared" si="16"/>
        <v>0</v>
      </c>
      <c r="AB27" s="541">
        <f t="shared" si="40"/>
        <v>0</v>
      </c>
      <c r="AC27" s="538">
        <f t="shared" si="28"/>
        <v>0</v>
      </c>
      <c r="AD27" s="538">
        <f t="shared" si="41"/>
        <v>0</v>
      </c>
      <c r="AE27" s="538">
        <f t="shared" si="29"/>
        <v>0</v>
      </c>
      <c r="AF27" s="538">
        <f t="shared" si="30"/>
        <v>0</v>
      </c>
      <c r="AG27" s="538">
        <f t="shared" si="31"/>
        <v>0</v>
      </c>
      <c r="AH27" s="538">
        <f t="shared" si="32"/>
        <v>0</v>
      </c>
      <c r="AI27" s="537">
        <f t="shared" si="33"/>
        <v>0</v>
      </c>
      <c r="AJ27" s="541">
        <f t="shared" si="42"/>
        <v>0</v>
      </c>
      <c r="AK27" s="272"/>
      <c r="AL27" s="272"/>
      <c r="AM27" s="272"/>
      <c r="AN27" s="272"/>
      <c r="AO27" s="272"/>
      <c r="AP27" s="272"/>
      <c r="AQ27" s="540"/>
      <c r="AR27" s="539">
        <f t="shared" si="22"/>
        <v>0</v>
      </c>
      <c r="AS27" s="272"/>
      <c r="AT27" s="272"/>
      <c r="AU27" s="272"/>
      <c r="AV27" s="272"/>
      <c r="AW27" s="272"/>
      <c r="AX27" s="272"/>
      <c r="AY27" s="540"/>
      <c r="AZ27" s="539">
        <f t="shared" si="43"/>
        <v>0</v>
      </c>
      <c r="BA27" s="272"/>
      <c r="BB27" s="272"/>
      <c r="BC27" s="272"/>
      <c r="BD27" s="272"/>
      <c r="BE27" s="272"/>
      <c r="BF27" s="272"/>
      <c r="BG27" s="540"/>
      <c r="BH27" s="539">
        <f t="shared" si="34"/>
        <v>0</v>
      </c>
      <c r="BI27" s="538">
        <f t="shared" si="35"/>
        <v>0</v>
      </c>
      <c r="BJ27" s="538">
        <f t="shared" si="36"/>
        <v>0</v>
      </c>
      <c r="BK27" s="538">
        <f t="shared" si="24"/>
        <v>0</v>
      </c>
      <c r="BL27" s="538">
        <f t="shared" si="25"/>
        <v>0</v>
      </c>
      <c r="BM27" s="538">
        <f t="shared" si="26"/>
        <v>0</v>
      </c>
      <c r="BN27" s="538">
        <f t="shared" si="37"/>
        <v>0</v>
      </c>
      <c r="BO27" s="537">
        <f t="shared" si="38"/>
        <v>0</v>
      </c>
    </row>
    <row r="28" spans="1:67" ht="12.75">
      <c r="A28" s="545"/>
      <c r="B28" s="544"/>
      <c r="C28" s="581"/>
      <c r="D28" s="543">
        <f t="shared" si="27"/>
        <v>0</v>
      </c>
      <c r="E28" s="272"/>
      <c r="F28" s="272"/>
      <c r="G28" s="272"/>
      <c r="H28" s="272"/>
      <c r="I28" s="272"/>
      <c r="J28" s="272"/>
      <c r="K28" s="540"/>
      <c r="L28" s="549">
        <f t="shared" si="39"/>
        <v>0</v>
      </c>
      <c r="M28" s="569"/>
      <c r="N28" s="272"/>
      <c r="O28" s="272"/>
      <c r="P28" s="272"/>
      <c r="Q28" s="272"/>
      <c r="R28" s="272"/>
      <c r="S28" s="580"/>
      <c r="T28" s="541">
        <f t="shared" si="23"/>
        <v>0</v>
      </c>
      <c r="U28" s="538">
        <f t="shared" si="11"/>
        <v>0</v>
      </c>
      <c r="V28" s="538">
        <f t="shared" si="12"/>
        <v>0</v>
      </c>
      <c r="W28" s="538">
        <f t="shared" si="13"/>
        <v>0</v>
      </c>
      <c r="X28" s="538">
        <f t="shared" si="17"/>
        <v>0</v>
      </c>
      <c r="Y28" s="538">
        <f t="shared" si="14"/>
        <v>0</v>
      </c>
      <c r="Z28" s="538">
        <f t="shared" si="15"/>
        <v>0</v>
      </c>
      <c r="AA28" s="537">
        <f t="shared" si="16"/>
        <v>0</v>
      </c>
      <c r="AB28" s="541">
        <f t="shared" si="40"/>
        <v>0</v>
      </c>
      <c r="AC28" s="538">
        <f t="shared" si="28"/>
        <v>0</v>
      </c>
      <c r="AD28" s="538">
        <f t="shared" si="41"/>
        <v>0</v>
      </c>
      <c r="AE28" s="538">
        <f t="shared" si="29"/>
        <v>0</v>
      </c>
      <c r="AF28" s="538">
        <f t="shared" si="30"/>
        <v>0</v>
      </c>
      <c r="AG28" s="538">
        <f t="shared" si="31"/>
        <v>0</v>
      </c>
      <c r="AH28" s="538">
        <f t="shared" si="32"/>
        <v>0</v>
      </c>
      <c r="AI28" s="537">
        <f t="shared" si="33"/>
        <v>0</v>
      </c>
      <c r="AJ28" s="541">
        <f t="shared" si="42"/>
        <v>0</v>
      </c>
      <c r="AK28" s="272"/>
      <c r="AL28" s="272"/>
      <c r="AM28" s="272"/>
      <c r="AN28" s="272"/>
      <c r="AO28" s="272"/>
      <c r="AP28" s="272"/>
      <c r="AQ28" s="540"/>
      <c r="AR28" s="539">
        <f t="shared" si="22"/>
        <v>0</v>
      </c>
      <c r="AS28" s="272"/>
      <c r="AT28" s="272"/>
      <c r="AU28" s="272"/>
      <c r="AV28" s="272"/>
      <c r="AW28" s="272"/>
      <c r="AX28" s="272"/>
      <c r="AY28" s="540"/>
      <c r="AZ28" s="539">
        <f t="shared" si="43"/>
        <v>0</v>
      </c>
      <c r="BA28" s="272"/>
      <c r="BB28" s="272"/>
      <c r="BC28" s="272"/>
      <c r="BD28" s="272"/>
      <c r="BE28" s="272"/>
      <c r="BF28" s="272"/>
      <c r="BG28" s="540"/>
      <c r="BH28" s="539">
        <f t="shared" si="34"/>
        <v>0</v>
      </c>
      <c r="BI28" s="538">
        <f t="shared" si="35"/>
        <v>0</v>
      </c>
      <c r="BJ28" s="538">
        <f t="shared" si="36"/>
        <v>0</v>
      </c>
      <c r="BK28" s="538">
        <f t="shared" si="24"/>
        <v>0</v>
      </c>
      <c r="BL28" s="538">
        <f t="shared" si="25"/>
        <v>0</v>
      </c>
      <c r="BM28" s="538">
        <f t="shared" si="26"/>
        <v>0</v>
      </c>
      <c r="BN28" s="538">
        <f t="shared" si="37"/>
        <v>0</v>
      </c>
      <c r="BO28" s="537">
        <f t="shared" si="38"/>
        <v>0</v>
      </c>
    </row>
    <row r="29" spans="1:67" ht="12.75">
      <c r="A29" s="545"/>
      <c r="B29" s="544"/>
      <c r="C29" s="581"/>
      <c r="D29" s="543">
        <f t="shared" si="27"/>
        <v>0</v>
      </c>
      <c r="E29" s="272"/>
      <c r="F29" s="272"/>
      <c r="G29" s="272"/>
      <c r="H29" s="272"/>
      <c r="I29" s="272"/>
      <c r="J29" s="272"/>
      <c r="K29" s="540"/>
      <c r="L29" s="549">
        <f t="shared" si="39"/>
        <v>0</v>
      </c>
      <c r="M29" s="569"/>
      <c r="N29" s="272"/>
      <c r="O29" s="272"/>
      <c r="P29" s="272"/>
      <c r="Q29" s="272"/>
      <c r="R29" s="272"/>
      <c r="S29" s="580"/>
      <c r="T29" s="541">
        <f t="shared" si="23"/>
        <v>0</v>
      </c>
      <c r="U29" s="538">
        <f t="shared" si="11"/>
        <v>0</v>
      </c>
      <c r="V29" s="538">
        <f t="shared" si="12"/>
        <v>0</v>
      </c>
      <c r="W29" s="538">
        <f t="shared" si="13"/>
        <v>0</v>
      </c>
      <c r="X29" s="538">
        <f t="shared" si="17"/>
        <v>0</v>
      </c>
      <c r="Y29" s="538">
        <f t="shared" si="14"/>
        <v>0</v>
      </c>
      <c r="Z29" s="538">
        <f t="shared" si="15"/>
        <v>0</v>
      </c>
      <c r="AA29" s="537">
        <f t="shared" si="16"/>
        <v>0</v>
      </c>
      <c r="AB29" s="541">
        <f t="shared" si="40"/>
        <v>0</v>
      </c>
      <c r="AC29" s="538">
        <f t="shared" si="28"/>
        <v>0</v>
      </c>
      <c r="AD29" s="538">
        <f t="shared" si="41"/>
        <v>0</v>
      </c>
      <c r="AE29" s="538">
        <f t="shared" si="29"/>
        <v>0</v>
      </c>
      <c r="AF29" s="538">
        <f t="shared" si="30"/>
        <v>0</v>
      </c>
      <c r="AG29" s="538">
        <f t="shared" si="31"/>
        <v>0</v>
      </c>
      <c r="AH29" s="538">
        <f t="shared" si="32"/>
        <v>0</v>
      </c>
      <c r="AI29" s="537">
        <f t="shared" si="33"/>
        <v>0</v>
      </c>
      <c r="AJ29" s="541">
        <f t="shared" si="42"/>
        <v>0</v>
      </c>
      <c r="AK29" s="272"/>
      <c r="AL29" s="272"/>
      <c r="AM29" s="272"/>
      <c r="AN29" s="272"/>
      <c r="AO29" s="272"/>
      <c r="AP29" s="272"/>
      <c r="AQ29" s="540"/>
      <c r="AR29" s="539">
        <f t="shared" si="22"/>
        <v>0</v>
      </c>
      <c r="AS29" s="272"/>
      <c r="AT29" s="272"/>
      <c r="AU29" s="272"/>
      <c r="AV29" s="272"/>
      <c r="AW29" s="272"/>
      <c r="AX29" s="272"/>
      <c r="AY29" s="540"/>
      <c r="AZ29" s="539">
        <f t="shared" si="43"/>
        <v>0</v>
      </c>
      <c r="BA29" s="272"/>
      <c r="BB29" s="272"/>
      <c r="BC29" s="272"/>
      <c r="BD29" s="272"/>
      <c r="BE29" s="272"/>
      <c r="BF29" s="272"/>
      <c r="BG29" s="540"/>
      <c r="BH29" s="539">
        <f t="shared" si="34"/>
        <v>0</v>
      </c>
      <c r="BI29" s="538">
        <f t="shared" si="35"/>
        <v>0</v>
      </c>
      <c r="BJ29" s="538">
        <f t="shared" si="36"/>
        <v>0</v>
      </c>
      <c r="BK29" s="538">
        <f t="shared" si="24"/>
        <v>0</v>
      </c>
      <c r="BL29" s="538">
        <f t="shared" si="25"/>
        <v>0</v>
      </c>
      <c r="BM29" s="538">
        <f t="shared" si="26"/>
        <v>0</v>
      </c>
      <c r="BN29" s="538">
        <f t="shared" si="37"/>
        <v>0</v>
      </c>
      <c r="BO29" s="537">
        <f t="shared" si="38"/>
        <v>0</v>
      </c>
    </row>
    <row r="30" spans="1:67" ht="12.75">
      <c r="A30" s="545"/>
      <c r="B30" s="544"/>
      <c r="C30" s="581"/>
      <c r="D30" s="543">
        <f t="shared" si="27"/>
        <v>0</v>
      </c>
      <c r="E30" s="272"/>
      <c r="F30" s="272"/>
      <c r="G30" s="272"/>
      <c r="H30" s="272"/>
      <c r="I30" s="272"/>
      <c r="J30" s="272"/>
      <c r="K30" s="540"/>
      <c r="L30" s="549">
        <f t="shared" si="39"/>
        <v>0</v>
      </c>
      <c r="M30" s="569"/>
      <c r="N30" s="272"/>
      <c r="O30" s="272"/>
      <c r="P30" s="272"/>
      <c r="Q30" s="272"/>
      <c r="R30" s="272"/>
      <c r="S30" s="580"/>
      <c r="T30" s="541">
        <f t="shared" si="23"/>
        <v>0</v>
      </c>
      <c r="U30" s="538">
        <f t="shared" si="11"/>
        <v>0</v>
      </c>
      <c r="V30" s="538">
        <f t="shared" si="12"/>
        <v>0</v>
      </c>
      <c r="W30" s="538">
        <f t="shared" si="13"/>
        <v>0</v>
      </c>
      <c r="X30" s="538">
        <f t="shared" si="17"/>
        <v>0</v>
      </c>
      <c r="Y30" s="538">
        <f t="shared" si="14"/>
        <v>0</v>
      </c>
      <c r="Z30" s="538">
        <f t="shared" si="15"/>
        <v>0</v>
      </c>
      <c r="AA30" s="537">
        <f t="shared" si="16"/>
        <v>0</v>
      </c>
      <c r="AB30" s="541">
        <f t="shared" si="40"/>
        <v>0</v>
      </c>
      <c r="AC30" s="538">
        <f t="shared" si="28"/>
        <v>0</v>
      </c>
      <c r="AD30" s="538">
        <f t="shared" si="41"/>
        <v>0</v>
      </c>
      <c r="AE30" s="538">
        <f t="shared" si="29"/>
        <v>0</v>
      </c>
      <c r="AF30" s="538">
        <f t="shared" si="30"/>
        <v>0</v>
      </c>
      <c r="AG30" s="538">
        <f t="shared" si="31"/>
        <v>0</v>
      </c>
      <c r="AH30" s="538">
        <f t="shared" si="32"/>
        <v>0</v>
      </c>
      <c r="AI30" s="537">
        <f t="shared" si="33"/>
        <v>0</v>
      </c>
      <c r="AJ30" s="541">
        <f t="shared" si="42"/>
        <v>0</v>
      </c>
      <c r="AK30" s="272"/>
      <c r="AL30" s="272"/>
      <c r="AM30" s="272"/>
      <c r="AN30" s="272"/>
      <c r="AO30" s="272"/>
      <c r="AP30" s="272"/>
      <c r="AQ30" s="540"/>
      <c r="AR30" s="539">
        <f t="shared" si="22"/>
        <v>0</v>
      </c>
      <c r="AS30" s="272"/>
      <c r="AT30" s="272"/>
      <c r="AU30" s="272"/>
      <c r="AV30" s="272"/>
      <c r="AW30" s="272"/>
      <c r="AX30" s="272"/>
      <c r="AY30" s="540"/>
      <c r="AZ30" s="539">
        <f t="shared" si="43"/>
        <v>0</v>
      </c>
      <c r="BA30" s="272"/>
      <c r="BB30" s="272"/>
      <c r="BC30" s="272"/>
      <c r="BD30" s="272"/>
      <c r="BE30" s="272"/>
      <c r="BF30" s="272"/>
      <c r="BG30" s="540"/>
      <c r="BH30" s="539">
        <f t="shared" si="34"/>
        <v>0</v>
      </c>
      <c r="BI30" s="538">
        <f t="shared" si="35"/>
        <v>0</v>
      </c>
      <c r="BJ30" s="538">
        <f t="shared" si="36"/>
        <v>0</v>
      </c>
      <c r="BK30" s="538">
        <f t="shared" si="24"/>
        <v>0</v>
      </c>
      <c r="BL30" s="538">
        <f t="shared" si="25"/>
        <v>0</v>
      </c>
      <c r="BM30" s="538">
        <f t="shared" si="26"/>
        <v>0</v>
      </c>
      <c r="BN30" s="538">
        <f t="shared" si="37"/>
        <v>0</v>
      </c>
      <c r="BO30" s="537">
        <f t="shared" si="38"/>
        <v>0</v>
      </c>
    </row>
    <row r="31" spans="1:67" ht="12.75">
      <c r="A31" s="545"/>
      <c r="B31" s="544"/>
      <c r="C31" s="581"/>
      <c r="D31" s="543">
        <f t="shared" si="27"/>
        <v>0</v>
      </c>
      <c r="E31" s="272"/>
      <c r="F31" s="272"/>
      <c r="G31" s="272"/>
      <c r="H31" s="272"/>
      <c r="I31" s="272"/>
      <c r="J31" s="272"/>
      <c r="K31" s="540"/>
      <c r="L31" s="549">
        <f t="shared" si="39"/>
        <v>0</v>
      </c>
      <c r="M31" s="569"/>
      <c r="N31" s="272"/>
      <c r="O31" s="272"/>
      <c r="P31" s="272"/>
      <c r="Q31" s="272"/>
      <c r="R31" s="272"/>
      <c r="S31" s="580"/>
      <c r="T31" s="541">
        <f t="shared" si="23"/>
        <v>0</v>
      </c>
      <c r="U31" s="538">
        <f t="shared" si="11"/>
        <v>0</v>
      </c>
      <c r="V31" s="538">
        <f t="shared" si="12"/>
        <v>0</v>
      </c>
      <c r="W31" s="538">
        <f t="shared" si="13"/>
        <v>0</v>
      </c>
      <c r="X31" s="538">
        <f t="shared" si="17"/>
        <v>0</v>
      </c>
      <c r="Y31" s="538">
        <f t="shared" si="14"/>
        <v>0</v>
      </c>
      <c r="Z31" s="538">
        <f t="shared" si="15"/>
        <v>0</v>
      </c>
      <c r="AA31" s="537">
        <f t="shared" si="16"/>
        <v>0</v>
      </c>
      <c r="AB31" s="541">
        <f t="shared" si="40"/>
        <v>0</v>
      </c>
      <c r="AC31" s="538">
        <f t="shared" si="28"/>
        <v>0</v>
      </c>
      <c r="AD31" s="538">
        <f t="shared" si="41"/>
        <v>0</v>
      </c>
      <c r="AE31" s="538">
        <f t="shared" si="29"/>
        <v>0</v>
      </c>
      <c r="AF31" s="538">
        <f t="shared" si="30"/>
        <v>0</v>
      </c>
      <c r="AG31" s="538">
        <f t="shared" si="31"/>
        <v>0</v>
      </c>
      <c r="AH31" s="538">
        <f t="shared" si="32"/>
        <v>0</v>
      </c>
      <c r="AI31" s="537">
        <f t="shared" si="33"/>
        <v>0</v>
      </c>
      <c r="AJ31" s="541">
        <f t="shared" si="42"/>
        <v>0</v>
      </c>
      <c r="AK31" s="272"/>
      <c r="AL31" s="272"/>
      <c r="AM31" s="272"/>
      <c r="AN31" s="272"/>
      <c r="AO31" s="272"/>
      <c r="AP31" s="272"/>
      <c r="AQ31" s="540"/>
      <c r="AR31" s="539">
        <f t="shared" si="22"/>
        <v>0</v>
      </c>
      <c r="AS31" s="272"/>
      <c r="AT31" s="272"/>
      <c r="AU31" s="272"/>
      <c r="AV31" s="272"/>
      <c r="AW31" s="272"/>
      <c r="AX31" s="272"/>
      <c r="AY31" s="540"/>
      <c r="AZ31" s="539">
        <f t="shared" si="43"/>
        <v>0</v>
      </c>
      <c r="BA31" s="272"/>
      <c r="BB31" s="272"/>
      <c r="BC31" s="272"/>
      <c r="BD31" s="272"/>
      <c r="BE31" s="272"/>
      <c r="BF31" s="272"/>
      <c r="BG31" s="540"/>
      <c r="BH31" s="539">
        <f t="shared" si="34"/>
        <v>0</v>
      </c>
      <c r="BI31" s="538">
        <f t="shared" si="35"/>
        <v>0</v>
      </c>
      <c r="BJ31" s="538">
        <f t="shared" si="36"/>
        <v>0</v>
      </c>
      <c r="BK31" s="538">
        <f t="shared" si="24"/>
        <v>0</v>
      </c>
      <c r="BL31" s="538">
        <f t="shared" si="25"/>
        <v>0</v>
      </c>
      <c r="BM31" s="538">
        <f t="shared" si="26"/>
        <v>0</v>
      </c>
      <c r="BN31" s="538">
        <f t="shared" si="37"/>
        <v>0</v>
      </c>
      <c r="BO31" s="537">
        <f t="shared" si="38"/>
        <v>0</v>
      </c>
    </row>
    <row r="32" spans="1:67" ht="13.5" thickBot="1">
      <c r="A32" s="536"/>
      <c r="B32" s="535"/>
      <c r="C32" s="579"/>
      <c r="D32" s="534">
        <f t="shared" si="27"/>
        <v>0</v>
      </c>
      <c r="E32" s="531"/>
      <c r="F32" s="531"/>
      <c r="G32" s="531"/>
      <c r="H32" s="531"/>
      <c r="I32" s="531"/>
      <c r="J32" s="531"/>
      <c r="K32" s="530"/>
      <c r="L32" s="578">
        <f t="shared" si="39"/>
        <v>0</v>
      </c>
      <c r="M32" s="568"/>
      <c r="N32" s="531"/>
      <c r="O32" s="531"/>
      <c r="P32" s="531"/>
      <c r="Q32" s="531"/>
      <c r="R32" s="531"/>
      <c r="S32" s="577"/>
      <c r="T32" s="532">
        <f t="shared" si="23"/>
        <v>0</v>
      </c>
      <c r="U32" s="528">
        <f t="shared" si="11"/>
        <v>0</v>
      </c>
      <c r="V32" s="528">
        <f t="shared" si="12"/>
        <v>0</v>
      </c>
      <c r="W32" s="528">
        <f t="shared" si="13"/>
        <v>0</v>
      </c>
      <c r="X32" s="528">
        <f t="shared" si="17"/>
        <v>0</v>
      </c>
      <c r="Y32" s="528">
        <f t="shared" si="14"/>
        <v>0</v>
      </c>
      <c r="Z32" s="528">
        <f t="shared" si="15"/>
        <v>0</v>
      </c>
      <c r="AA32" s="527">
        <f t="shared" si="16"/>
        <v>0</v>
      </c>
      <c r="AB32" s="532">
        <f t="shared" si="40"/>
        <v>0</v>
      </c>
      <c r="AC32" s="528">
        <f t="shared" si="28"/>
        <v>0</v>
      </c>
      <c r="AD32" s="528">
        <f t="shared" si="41"/>
        <v>0</v>
      </c>
      <c r="AE32" s="528">
        <f t="shared" si="29"/>
        <v>0</v>
      </c>
      <c r="AF32" s="528">
        <f t="shared" si="30"/>
        <v>0</v>
      </c>
      <c r="AG32" s="528">
        <f t="shared" si="31"/>
        <v>0</v>
      </c>
      <c r="AH32" s="528">
        <f t="shared" si="32"/>
        <v>0</v>
      </c>
      <c r="AI32" s="527">
        <f t="shared" si="33"/>
        <v>0</v>
      </c>
      <c r="AJ32" s="532">
        <f t="shared" si="42"/>
        <v>0</v>
      </c>
      <c r="AK32" s="531"/>
      <c r="AL32" s="531"/>
      <c r="AM32" s="531"/>
      <c r="AN32" s="531"/>
      <c r="AO32" s="531"/>
      <c r="AP32" s="531"/>
      <c r="AQ32" s="530"/>
      <c r="AR32" s="529">
        <f t="shared" si="22"/>
        <v>0</v>
      </c>
      <c r="AS32" s="531"/>
      <c r="AT32" s="531"/>
      <c r="AU32" s="531"/>
      <c r="AV32" s="531"/>
      <c r="AW32" s="531"/>
      <c r="AX32" s="531"/>
      <c r="AY32" s="530"/>
      <c r="AZ32" s="529">
        <f t="shared" si="43"/>
        <v>0</v>
      </c>
      <c r="BA32" s="531"/>
      <c r="BB32" s="531"/>
      <c r="BC32" s="531"/>
      <c r="BD32" s="531"/>
      <c r="BE32" s="531"/>
      <c r="BF32" s="531"/>
      <c r="BG32" s="530"/>
      <c r="BH32" s="529">
        <f t="shared" si="34"/>
        <v>0</v>
      </c>
      <c r="BI32" s="528">
        <f t="shared" si="35"/>
        <v>0</v>
      </c>
      <c r="BJ32" s="528">
        <f t="shared" si="36"/>
        <v>0</v>
      </c>
      <c r="BK32" s="528">
        <f t="shared" si="24"/>
        <v>0</v>
      </c>
      <c r="BL32" s="528">
        <f t="shared" si="25"/>
        <v>0</v>
      </c>
      <c r="BM32" s="528">
        <f t="shared" si="26"/>
        <v>0</v>
      </c>
      <c r="BN32" s="528">
        <f t="shared" si="37"/>
        <v>0</v>
      </c>
      <c r="BO32" s="527">
        <f t="shared" si="38"/>
        <v>0</v>
      </c>
    </row>
    <row r="34" spans="2:61" ht="15.75">
      <c r="B34" s="576"/>
      <c r="C34" s="576"/>
      <c r="D34" s="575"/>
      <c r="E34" s="575"/>
      <c r="F34" s="575"/>
      <c r="BA34" s="617" t="s">
        <v>83</v>
      </c>
      <c r="BB34" s="617"/>
      <c r="BC34" s="617"/>
      <c r="BD34" s="617"/>
      <c r="BE34" s="617"/>
      <c r="BF34" s="617"/>
      <c r="BG34" s="617"/>
      <c r="BH34" s="617"/>
      <c r="BI34" s="617"/>
    </row>
    <row r="35" spans="36:53" ht="16.5">
      <c r="AJ35" s="524" t="s">
        <v>570</v>
      </c>
      <c r="AO35" s="250" t="s">
        <v>569</v>
      </c>
      <c r="AP35" s="249"/>
      <c r="AQ35" s="249"/>
      <c r="AR35" s="248"/>
      <c r="AS35" s="248"/>
      <c r="AT35" s="248"/>
      <c r="AU35" s="248"/>
      <c r="AV35" s="487" t="s">
        <v>100</v>
      </c>
      <c r="AW35" s="382"/>
      <c r="AX35" s="382"/>
      <c r="AY35" s="382"/>
      <c r="AZ35" s="246"/>
      <c r="BA35" s="246"/>
    </row>
    <row r="36" spans="36:53" ht="16.5">
      <c r="AJ36" s="523"/>
      <c r="AO36" s="250"/>
      <c r="AP36" s="249"/>
      <c r="AQ36" s="249"/>
      <c r="AR36" s="248"/>
      <c r="AS36" s="248"/>
      <c r="AT36" s="248"/>
      <c r="AU36" s="248"/>
      <c r="AV36" s="381"/>
      <c r="AW36" s="381"/>
      <c r="AX36" s="381"/>
      <c r="AY36" s="381"/>
      <c r="AZ36" s="246"/>
      <c r="BA36" s="246"/>
    </row>
    <row r="37" spans="36:53" ht="12.75">
      <c r="AJ37" s="242"/>
      <c r="AO37" s="66" t="s">
        <v>448</v>
      </c>
      <c r="AP37" s="242"/>
      <c r="AQ37" s="242"/>
      <c r="AR37" s="242"/>
      <c r="AS37" s="242"/>
      <c r="AT37" s="242"/>
      <c r="AU37" s="242"/>
      <c r="AV37" s="66" t="s">
        <v>98</v>
      </c>
      <c r="AW37" s="242"/>
      <c r="AX37" s="242"/>
      <c r="AY37" s="242"/>
      <c r="AZ37" s="242"/>
      <c r="BA37" s="242"/>
    </row>
  </sheetData>
  <sheetProtection/>
  <mergeCells count="31">
    <mergeCell ref="BA34:BI34"/>
    <mergeCell ref="AZ6:AZ7"/>
    <mergeCell ref="AZ4:BG4"/>
    <mergeCell ref="AZ5:BG5"/>
    <mergeCell ref="BH6:BH7"/>
    <mergeCell ref="BH4:BO5"/>
    <mergeCell ref="AR6:AR7"/>
    <mergeCell ref="M6:S6"/>
    <mergeCell ref="AJ6:AJ7"/>
    <mergeCell ref="AB4:AI5"/>
    <mergeCell ref="C4:C8"/>
    <mergeCell ref="T6:T7"/>
    <mergeCell ref="U6:AA6"/>
    <mergeCell ref="T4:AA5"/>
    <mergeCell ref="A4:A8"/>
    <mergeCell ref="L4:S5"/>
    <mergeCell ref="L6:L7"/>
    <mergeCell ref="D4:K5"/>
    <mergeCell ref="D6:D7"/>
    <mergeCell ref="AB6:AB7"/>
    <mergeCell ref="B4:B7"/>
    <mergeCell ref="C2:AA2"/>
    <mergeCell ref="AC6:AI6"/>
    <mergeCell ref="BI6:BO6"/>
    <mergeCell ref="BA6:BG6"/>
    <mergeCell ref="AS6:AY6"/>
    <mergeCell ref="AK6:AQ6"/>
    <mergeCell ref="E6:K6"/>
    <mergeCell ref="AJ4:AY4"/>
    <mergeCell ref="AJ5:AQ5"/>
    <mergeCell ref="AR5:AY5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65" r:id="rId1"/>
  <colBreaks count="1" manualBreakCount="1">
    <brk id="35" max="3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56"/>
  <sheetViews>
    <sheetView zoomScalePageLayoutView="0" workbookViewId="0" topLeftCell="A1">
      <selection activeCell="L34" sqref="L34"/>
    </sheetView>
  </sheetViews>
  <sheetFormatPr defaultColWidth="9.140625" defaultRowHeight="12.75"/>
  <cols>
    <col min="1" max="1" width="5.57421875" style="0" bestFit="1" customWidth="1"/>
    <col min="2" max="2" width="30.28125" style="0" customWidth="1"/>
    <col min="3" max="3" width="7.7109375" style="0" customWidth="1"/>
    <col min="4" max="9" width="4.7109375" style="0" customWidth="1"/>
    <col min="10" max="10" width="8.00390625" style="0" customWidth="1"/>
    <col min="11" max="16" width="4.7109375" style="0" customWidth="1"/>
  </cols>
  <sheetData>
    <row r="1" spans="2:3" ht="12.75">
      <c r="B1" s="558" t="s">
        <v>612</v>
      </c>
      <c r="C1" s="558"/>
    </row>
    <row r="2" spans="2:16" ht="40.5" customHeight="1">
      <c r="B2" s="821" t="s">
        <v>611</v>
      </c>
      <c r="C2" s="821"/>
      <c r="D2" s="821"/>
      <c r="E2" s="821"/>
      <c r="F2" s="821"/>
      <c r="G2" s="821"/>
      <c r="H2" s="821"/>
      <c r="I2" s="821"/>
      <c r="J2" s="821"/>
      <c r="K2" s="821"/>
      <c r="L2" s="821"/>
      <c r="M2" s="821"/>
      <c r="N2" s="821"/>
      <c r="O2" s="821"/>
      <c r="P2" s="821"/>
    </row>
    <row r="3" ht="13.5" thickBot="1">
      <c r="E3" s="558"/>
    </row>
    <row r="4" spans="1:16" ht="43.5" customHeight="1">
      <c r="A4" s="812" t="s">
        <v>529</v>
      </c>
      <c r="B4" s="819" t="s">
        <v>528</v>
      </c>
      <c r="C4" s="786" t="s">
        <v>567</v>
      </c>
      <c r="D4" s="786"/>
      <c r="E4" s="786"/>
      <c r="F4" s="786"/>
      <c r="G4" s="786"/>
      <c r="H4" s="786"/>
      <c r="I4" s="786"/>
      <c r="J4" s="786" t="s">
        <v>566</v>
      </c>
      <c r="K4" s="786"/>
      <c r="L4" s="786"/>
      <c r="M4" s="786"/>
      <c r="N4" s="786"/>
      <c r="O4" s="786"/>
      <c r="P4" s="787"/>
    </row>
    <row r="5" spans="1:16" ht="12.75">
      <c r="A5" s="813"/>
      <c r="B5" s="820"/>
      <c r="C5" s="817" t="s">
        <v>565</v>
      </c>
      <c r="D5" s="817"/>
      <c r="E5" s="817"/>
      <c r="F5" s="817"/>
      <c r="G5" s="817"/>
      <c r="H5" s="817"/>
      <c r="I5" s="817"/>
      <c r="J5" s="817" t="s">
        <v>565</v>
      </c>
      <c r="K5" s="817"/>
      <c r="L5" s="817"/>
      <c r="M5" s="817"/>
      <c r="N5" s="817"/>
      <c r="O5" s="817"/>
      <c r="P5" s="818"/>
    </row>
    <row r="6" spans="1:16" s="239" customFormat="1" ht="24" customHeight="1">
      <c r="A6" s="813"/>
      <c r="B6" s="820"/>
      <c r="C6" s="592" t="s">
        <v>564</v>
      </c>
      <c r="D6" s="573">
        <v>1</v>
      </c>
      <c r="E6" s="573" t="s">
        <v>79</v>
      </c>
      <c r="F6" s="573" t="s">
        <v>610</v>
      </c>
      <c r="G6" s="573" t="s">
        <v>609</v>
      </c>
      <c r="H6" s="573" t="s">
        <v>563</v>
      </c>
      <c r="I6" s="573" t="s">
        <v>562</v>
      </c>
      <c r="J6" s="592" t="s">
        <v>564</v>
      </c>
      <c r="K6" s="573">
        <v>1</v>
      </c>
      <c r="L6" s="573" t="s">
        <v>79</v>
      </c>
      <c r="M6" s="573" t="s">
        <v>610</v>
      </c>
      <c r="N6" s="573" t="s">
        <v>609</v>
      </c>
      <c r="O6" s="573" t="s">
        <v>563</v>
      </c>
      <c r="P6" s="572" t="s">
        <v>562</v>
      </c>
    </row>
    <row r="7" spans="1:16" ht="12.75">
      <c r="A7" s="813"/>
      <c r="B7" s="571" t="s">
        <v>551</v>
      </c>
      <c r="C7" s="548">
        <f>D7+E7+F7+G7+H7+I7</f>
        <v>11</v>
      </c>
      <c r="D7" s="538">
        <f aca="true" t="shared" si="0" ref="D7:I7">SUM(D8:D31)</f>
        <v>6</v>
      </c>
      <c r="E7" s="538">
        <f t="shared" si="0"/>
        <v>0</v>
      </c>
      <c r="F7" s="538">
        <f t="shared" si="0"/>
        <v>1</v>
      </c>
      <c r="G7" s="538">
        <f t="shared" si="0"/>
        <v>0</v>
      </c>
      <c r="H7" s="538">
        <f t="shared" si="0"/>
        <v>3</v>
      </c>
      <c r="I7" s="538">
        <f t="shared" si="0"/>
        <v>1</v>
      </c>
      <c r="J7" s="548">
        <v>22</v>
      </c>
      <c r="K7" s="538">
        <f>SUM(K8:K31)</f>
        <v>20</v>
      </c>
      <c r="L7" s="538">
        <v>1</v>
      </c>
      <c r="M7" s="538">
        <f>SUM(M8:M31)</f>
        <v>0</v>
      </c>
      <c r="N7" s="538">
        <f>SUM(N8:N31)</f>
        <v>0</v>
      </c>
      <c r="O7" s="538">
        <v>1</v>
      </c>
      <c r="P7" s="537">
        <f>SUM(P8:P31)</f>
        <v>0</v>
      </c>
    </row>
    <row r="8" spans="1:16" ht="12.75">
      <c r="A8" s="570">
        <v>1</v>
      </c>
      <c r="B8" s="569" t="s">
        <v>608</v>
      </c>
      <c r="C8" s="548">
        <v>1</v>
      </c>
      <c r="D8" s="272"/>
      <c r="E8" s="272"/>
      <c r="F8" s="272"/>
      <c r="G8" s="272"/>
      <c r="H8" s="272">
        <v>1</v>
      </c>
      <c r="I8" s="272"/>
      <c r="J8" s="548">
        <v>3</v>
      </c>
      <c r="K8" s="272">
        <v>1</v>
      </c>
      <c r="L8" s="272">
        <v>1</v>
      </c>
      <c r="M8" s="272"/>
      <c r="N8" s="272"/>
      <c r="O8" s="272">
        <v>1</v>
      </c>
      <c r="P8" s="540"/>
    </row>
    <row r="9" spans="1:16" ht="12.75">
      <c r="A9" s="544">
        <v>2</v>
      </c>
      <c r="B9" s="569" t="s">
        <v>607</v>
      </c>
      <c r="C9" s="548">
        <f aca="true" t="shared" si="1" ref="C9:C31">D9+E9+F9+G9+H9+I9</f>
        <v>1</v>
      </c>
      <c r="D9" s="272"/>
      <c r="E9" s="272"/>
      <c r="F9" s="272">
        <v>1</v>
      </c>
      <c r="G9" s="272"/>
      <c r="H9" s="272"/>
      <c r="I9" s="272"/>
      <c r="J9" s="548">
        <f aca="true" t="shared" si="2" ref="J9:J31">K9+L9+M9+N9+O9+P9</f>
        <v>8</v>
      </c>
      <c r="K9" s="272">
        <v>8</v>
      </c>
      <c r="L9" s="272"/>
      <c r="M9" s="272"/>
      <c r="N9" s="272"/>
      <c r="O9" s="272"/>
      <c r="P9" s="540"/>
    </row>
    <row r="10" spans="1:16" ht="12.75">
      <c r="A10" s="544">
        <v>3</v>
      </c>
      <c r="B10" s="569" t="s">
        <v>606</v>
      </c>
      <c r="C10" s="548">
        <f t="shared" si="1"/>
        <v>1</v>
      </c>
      <c r="D10" s="272">
        <v>1</v>
      </c>
      <c r="E10" s="272"/>
      <c r="F10" s="272"/>
      <c r="G10" s="272"/>
      <c r="H10" s="272"/>
      <c r="I10" s="272"/>
      <c r="J10" s="548">
        <f t="shared" si="2"/>
        <v>0</v>
      </c>
      <c r="K10" s="272"/>
      <c r="L10" s="272"/>
      <c r="M10" s="272"/>
      <c r="N10" s="272"/>
      <c r="O10" s="272"/>
      <c r="P10" s="540"/>
    </row>
    <row r="11" spans="1:16" ht="12.75">
      <c r="A11" s="544">
        <v>4</v>
      </c>
      <c r="B11" s="569" t="s">
        <v>605</v>
      </c>
      <c r="C11" s="548">
        <f t="shared" si="1"/>
        <v>2</v>
      </c>
      <c r="D11" s="272">
        <v>2</v>
      </c>
      <c r="E11" s="272"/>
      <c r="F11" s="272"/>
      <c r="G11" s="272"/>
      <c r="H11" s="272"/>
      <c r="I11" s="272"/>
      <c r="J11" s="548">
        <f t="shared" si="2"/>
        <v>2</v>
      </c>
      <c r="K11" s="272">
        <v>2</v>
      </c>
      <c r="L11" s="272"/>
      <c r="M11" s="272"/>
      <c r="N11" s="272"/>
      <c r="O11" s="272"/>
      <c r="P11" s="540"/>
    </row>
    <row r="12" spans="1:16" ht="12.75">
      <c r="A12" s="544">
        <v>5</v>
      </c>
      <c r="B12" s="569" t="s">
        <v>604</v>
      </c>
      <c r="C12" s="548">
        <f t="shared" si="1"/>
        <v>5</v>
      </c>
      <c r="D12" s="272">
        <v>2</v>
      </c>
      <c r="E12" s="272"/>
      <c r="F12" s="272"/>
      <c r="G12" s="272"/>
      <c r="H12" s="272">
        <v>2</v>
      </c>
      <c r="I12" s="272">
        <v>1</v>
      </c>
      <c r="J12" s="548">
        <f t="shared" si="2"/>
        <v>4</v>
      </c>
      <c r="K12" s="272">
        <v>4</v>
      </c>
      <c r="L12" s="272"/>
      <c r="M12" s="272"/>
      <c r="N12" s="272"/>
      <c r="O12" s="272"/>
      <c r="P12" s="540"/>
    </row>
    <row r="13" spans="1:16" ht="12.75">
      <c r="A13" s="544">
        <v>6</v>
      </c>
      <c r="B13" s="569" t="s">
        <v>575</v>
      </c>
      <c r="C13" s="548">
        <f t="shared" si="1"/>
        <v>1</v>
      </c>
      <c r="D13" s="272">
        <v>1</v>
      </c>
      <c r="E13" s="272"/>
      <c r="F13" s="272"/>
      <c r="G13" s="272"/>
      <c r="H13" s="272"/>
      <c r="I13" s="272"/>
      <c r="J13" s="548">
        <f t="shared" si="2"/>
        <v>5</v>
      </c>
      <c r="K13" s="272">
        <v>5</v>
      </c>
      <c r="L13" s="272"/>
      <c r="M13" s="272"/>
      <c r="N13" s="272"/>
      <c r="O13" s="272"/>
      <c r="P13" s="540"/>
    </row>
    <row r="14" spans="1:16" ht="12.75">
      <c r="A14" s="544"/>
      <c r="B14" s="569"/>
      <c r="C14" s="548">
        <f t="shared" si="1"/>
        <v>0</v>
      </c>
      <c r="D14" s="272"/>
      <c r="E14" s="272"/>
      <c r="F14" s="272"/>
      <c r="G14" s="272"/>
      <c r="H14" s="272"/>
      <c r="I14" s="272"/>
      <c r="J14" s="548">
        <f t="shared" si="2"/>
        <v>0</v>
      </c>
      <c r="K14" s="272"/>
      <c r="L14" s="272"/>
      <c r="M14" s="272"/>
      <c r="N14" s="272"/>
      <c r="O14" s="272"/>
      <c r="P14" s="540"/>
    </row>
    <row r="15" spans="1:16" ht="12.75">
      <c r="A15" s="544"/>
      <c r="B15" s="569"/>
      <c r="C15" s="548">
        <f t="shared" si="1"/>
        <v>0</v>
      </c>
      <c r="D15" s="272"/>
      <c r="E15" s="272"/>
      <c r="F15" s="272"/>
      <c r="G15" s="272"/>
      <c r="H15" s="272"/>
      <c r="I15" s="272"/>
      <c r="J15" s="548">
        <f t="shared" si="2"/>
        <v>0</v>
      </c>
      <c r="K15" s="272"/>
      <c r="L15" s="272"/>
      <c r="M15" s="272"/>
      <c r="N15" s="272"/>
      <c r="O15" s="272"/>
      <c r="P15" s="540"/>
    </row>
    <row r="16" spans="1:16" ht="12.75">
      <c r="A16" s="544"/>
      <c r="B16" s="569"/>
      <c r="C16" s="548">
        <f t="shared" si="1"/>
        <v>0</v>
      </c>
      <c r="D16" s="272"/>
      <c r="E16" s="272"/>
      <c r="F16" s="272"/>
      <c r="G16" s="272"/>
      <c r="H16" s="272"/>
      <c r="I16" s="272"/>
      <c r="J16" s="548">
        <f t="shared" si="2"/>
        <v>0</v>
      </c>
      <c r="K16" s="272"/>
      <c r="L16" s="272"/>
      <c r="M16" s="272"/>
      <c r="N16" s="272"/>
      <c r="O16" s="272"/>
      <c r="P16" s="540"/>
    </row>
    <row r="17" spans="1:16" ht="12.75">
      <c r="A17" s="544"/>
      <c r="B17" s="569"/>
      <c r="C17" s="548">
        <f t="shared" si="1"/>
        <v>0</v>
      </c>
      <c r="D17" s="272"/>
      <c r="E17" s="272"/>
      <c r="F17" s="272"/>
      <c r="G17" s="272"/>
      <c r="H17" s="272"/>
      <c r="I17" s="272"/>
      <c r="J17" s="548">
        <f t="shared" si="2"/>
        <v>0</v>
      </c>
      <c r="K17" s="272"/>
      <c r="L17" s="272"/>
      <c r="M17" s="272"/>
      <c r="N17" s="272"/>
      <c r="O17" s="272"/>
      <c r="P17" s="540"/>
    </row>
    <row r="18" spans="1:16" ht="12.75">
      <c r="A18" s="544"/>
      <c r="B18" s="569"/>
      <c r="C18" s="548">
        <f t="shared" si="1"/>
        <v>0</v>
      </c>
      <c r="D18" s="272"/>
      <c r="E18" s="272"/>
      <c r="F18" s="272"/>
      <c r="G18" s="272"/>
      <c r="H18" s="272"/>
      <c r="I18" s="272"/>
      <c r="J18" s="548">
        <f t="shared" si="2"/>
        <v>0</v>
      </c>
      <c r="K18" s="272"/>
      <c r="L18" s="272"/>
      <c r="M18" s="272"/>
      <c r="N18" s="272"/>
      <c r="O18" s="272"/>
      <c r="P18" s="540"/>
    </row>
    <row r="19" spans="1:16" ht="12.75">
      <c r="A19" s="544"/>
      <c r="B19" s="569"/>
      <c r="C19" s="548">
        <f t="shared" si="1"/>
        <v>0</v>
      </c>
      <c r="D19" s="272"/>
      <c r="E19" s="272"/>
      <c r="F19" s="272"/>
      <c r="G19" s="272"/>
      <c r="H19" s="272"/>
      <c r="I19" s="272"/>
      <c r="J19" s="548">
        <f t="shared" si="2"/>
        <v>0</v>
      </c>
      <c r="K19" s="272"/>
      <c r="L19" s="272"/>
      <c r="M19" s="272"/>
      <c r="N19" s="272"/>
      <c r="O19" s="272"/>
      <c r="P19" s="540"/>
    </row>
    <row r="20" spans="1:16" ht="12.75">
      <c r="A20" s="544"/>
      <c r="B20" s="569"/>
      <c r="C20" s="548">
        <f t="shared" si="1"/>
        <v>0</v>
      </c>
      <c r="D20" s="272"/>
      <c r="E20" s="272"/>
      <c r="F20" s="272"/>
      <c r="G20" s="272"/>
      <c r="H20" s="272"/>
      <c r="I20" s="272"/>
      <c r="J20" s="548">
        <f t="shared" si="2"/>
        <v>0</v>
      </c>
      <c r="K20" s="272"/>
      <c r="L20" s="272"/>
      <c r="M20" s="272"/>
      <c r="N20" s="272"/>
      <c r="O20" s="272"/>
      <c r="P20" s="540"/>
    </row>
    <row r="21" spans="1:16" ht="12.75">
      <c r="A21" s="544"/>
      <c r="B21" s="569"/>
      <c r="C21" s="548">
        <f t="shared" si="1"/>
        <v>0</v>
      </c>
      <c r="D21" s="272"/>
      <c r="E21" s="272"/>
      <c r="F21" s="272"/>
      <c r="G21" s="272"/>
      <c r="H21" s="272"/>
      <c r="I21" s="272"/>
      <c r="J21" s="548">
        <f t="shared" si="2"/>
        <v>0</v>
      </c>
      <c r="K21" s="272"/>
      <c r="L21" s="272"/>
      <c r="M21" s="272"/>
      <c r="N21" s="272"/>
      <c r="O21" s="272"/>
      <c r="P21" s="540"/>
    </row>
    <row r="22" spans="1:16" ht="12.75">
      <c r="A22" s="544"/>
      <c r="B22" s="569"/>
      <c r="C22" s="548">
        <f t="shared" si="1"/>
        <v>0</v>
      </c>
      <c r="D22" s="272"/>
      <c r="E22" s="272"/>
      <c r="F22" s="272"/>
      <c r="G22" s="272"/>
      <c r="H22" s="272"/>
      <c r="I22" s="272"/>
      <c r="J22" s="548">
        <f t="shared" si="2"/>
        <v>0</v>
      </c>
      <c r="K22" s="272"/>
      <c r="L22" s="272"/>
      <c r="M22" s="272"/>
      <c r="N22" s="272"/>
      <c r="O22" s="272"/>
      <c r="P22" s="540"/>
    </row>
    <row r="23" spans="1:16" ht="12.75">
      <c r="A23" s="544"/>
      <c r="B23" s="569"/>
      <c r="C23" s="548">
        <f t="shared" si="1"/>
        <v>0</v>
      </c>
      <c r="D23" s="272"/>
      <c r="E23" s="272"/>
      <c r="F23" s="272"/>
      <c r="G23" s="272"/>
      <c r="H23" s="272"/>
      <c r="I23" s="272"/>
      <c r="J23" s="548">
        <f t="shared" si="2"/>
        <v>0</v>
      </c>
      <c r="K23" s="272"/>
      <c r="L23" s="272"/>
      <c r="M23" s="272"/>
      <c r="N23" s="272"/>
      <c r="O23" s="272"/>
      <c r="P23" s="540"/>
    </row>
    <row r="24" spans="1:16" ht="12.75">
      <c r="A24" s="544"/>
      <c r="B24" s="569"/>
      <c r="C24" s="548">
        <f t="shared" si="1"/>
        <v>0</v>
      </c>
      <c r="D24" s="272"/>
      <c r="E24" s="272"/>
      <c r="F24" s="272"/>
      <c r="G24" s="272"/>
      <c r="H24" s="272"/>
      <c r="I24" s="272"/>
      <c r="J24" s="548">
        <f t="shared" si="2"/>
        <v>0</v>
      </c>
      <c r="K24" s="272"/>
      <c r="L24" s="272"/>
      <c r="M24" s="272"/>
      <c r="N24" s="272"/>
      <c r="O24" s="272"/>
      <c r="P24" s="540"/>
    </row>
    <row r="25" spans="1:16" ht="12.75">
      <c r="A25" s="544"/>
      <c r="B25" s="569"/>
      <c r="C25" s="548">
        <f t="shared" si="1"/>
        <v>0</v>
      </c>
      <c r="D25" s="272"/>
      <c r="E25" s="272"/>
      <c r="F25" s="272"/>
      <c r="G25" s="272"/>
      <c r="H25" s="272"/>
      <c r="I25" s="272"/>
      <c r="J25" s="548">
        <f t="shared" si="2"/>
        <v>0</v>
      </c>
      <c r="K25" s="272"/>
      <c r="L25" s="272"/>
      <c r="M25" s="272"/>
      <c r="N25" s="272"/>
      <c r="O25" s="272"/>
      <c r="P25" s="540"/>
    </row>
    <row r="26" spans="1:16" ht="12.75">
      <c r="A26" s="544"/>
      <c r="B26" s="569"/>
      <c r="C26" s="548">
        <f t="shared" si="1"/>
        <v>0</v>
      </c>
      <c r="D26" s="272"/>
      <c r="E26" s="272"/>
      <c r="F26" s="272"/>
      <c r="G26" s="272"/>
      <c r="H26" s="272"/>
      <c r="I26" s="272"/>
      <c r="J26" s="548">
        <f t="shared" si="2"/>
        <v>0</v>
      </c>
      <c r="K26" s="272"/>
      <c r="L26" s="272"/>
      <c r="M26" s="272"/>
      <c r="N26" s="272"/>
      <c r="O26" s="272"/>
      <c r="P26" s="540"/>
    </row>
    <row r="27" spans="1:16" ht="12.75">
      <c r="A27" s="544"/>
      <c r="B27" s="569"/>
      <c r="C27" s="548">
        <f t="shared" si="1"/>
        <v>0</v>
      </c>
      <c r="D27" s="272"/>
      <c r="E27" s="272"/>
      <c r="F27" s="272"/>
      <c r="G27" s="272"/>
      <c r="H27" s="272"/>
      <c r="I27" s="272"/>
      <c r="J27" s="548">
        <f t="shared" si="2"/>
        <v>0</v>
      </c>
      <c r="K27" s="272"/>
      <c r="L27" s="272"/>
      <c r="M27" s="272"/>
      <c r="N27" s="272"/>
      <c r="O27" s="272"/>
      <c r="P27" s="540"/>
    </row>
    <row r="28" spans="1:16" ht="12.75">
      <c r="A28" s="544"/>
      <c r="B28" s="569"/>
      <c r="C28" s="548">
        <f t="shared" si="1"/>
        <v>0</v>
      </c>
      <c r="D28" s="272"/>
      <c r="E28" s="272"/>
      <c r="F28" s="272"/>
      <c r="G28" s="272"/>
      <c r="H28" s="272"/>
      <c r="I28" s="272"/>
      <c r="J28" s="548">
        <f t="shared" si="2"/>
        <v>0</v>
      </c>
      <c r="K28" s="272"/>
      <c r="L28" s="272"/>
      <c r="M28" s="272"/>
      <c r="N28" s="272"/>
      <c r="O28" s="272"/>
      <c r="P28" s="540"/>
    </row>
    <row r="29" spans="1:16" ht="12.75">
      <c r="A29" s="544"/>
      <c r="B29" s="569"/>
      <c r="C29" s="548">
        <f t="shared" si="1"/>
        <v>0</v>
      </c>
      <c r="D29" s="272"/>
      <c r="E29" s="272"/>
      <c r="F29" s="272"/>
      <c r="G29" s="272"/>
      <c r="H29" s="272"/>
      <c r="I29" s="272"/>
      <c r="J29" s="548">
        <f t="shared" si="2"/>
        <v>0</v>
      </c>
      <c r="K29" s="272"/>
      <c r="L29" s="272"/>
      <c r="M29" s="272"/>
      <c r="N29" s="272"/>
      <c r="O29" s="272"/>
      <c r="P29" s="540"/>
    </row>
    <row r="30" spans="1:16" ht="12.75">
      <c r="A30" s="544"/>
      <c r="B30" s="569"/>
      <c r="C30" s="548">
        <f t="shared" si="1"/>
        <v>0</v>
      </c>
      <c r="D30" s="272"/>
      <c r="E30" s="272"/>
      <c r="F30" s="272"/>
      <c r="G30" s="272"/>
      <c r="H30" s="272"/>
      <c r="I30" s="272"/>
      <c r="J30" s="548">
        <f t="shared" si="2"/>
        <v>0</v>
      </c>
      <c r="K30" s="272"/>
      <c r="L30" s="272"/>
      <c r="M30" s="272"/>
      <c r="N30" s="272"/>
      <c r="O30" s="272"/>
      <c r="P30" s="540"/>
    </row>
    <row r="31" spans="1:16" ht="13.5" thickBot="1">
      <c r="A31" s="535"/>
      <c r="B31" s="568"/>
      <c r="C31" s="567">
        <f t="shared" si="1"/>
        <v>0</v>
      </c>
      <c r="D31" s="531"/>
      <c r="E31" s="531"/>
      <c r="F31" s="531"/>
      <c r="G31" s="531"/>
      <c r="H31" s="531"/>
      <c r="I31" s="531"/>
      <c r="J31" s="567">
        <f t="shared" si="2"/>
        <v>0</v>
      </c>
      <c r="K31" s="531"/>
      <c r="L31" s="531"/>
      <c r="M31" s="531"/>
      <c r="N31" s="531"/>
      <c r="O31" s="531"/>
      <c r="P31" s="530"/>
    </row>
    <row r="32" ht="12.75">
      <c r="A32" s="226"/>
    </row>
    <row r="33" spans="1:16" ht="12.75">
      <c r="A33" s="226"/>
      <c r="P33" s="591"/>
    </row>
    <row r="34" spans="2:19" ht="16.5">
      <c r="B34" s="524" t="s">
        <v>603</v>
      </c>
      <c r="C34" s="590"/>
      <c r="D34" s="558" t="s">
        <v>569</v>
      </c>
      <c r="E34" s="249"/>
      <c r="K34" s="487" t="s">
        <v>100</v>
      </c>
      <c r="L34" s="382"/>
      <c r="M34" s="382"/>
      <c r="N34" s="382"/>
      <c r="O34" s="246"/>
      <c r="S34" s="246"/>
    </row>
    <row r="35" spans="2:19" ht="16.5">
      <c r="B35" s="523"/>
      <c r="D35" s="250"/>
      <c r="E35" s="249"/>
      <c r="K35" s="381"/>
      <c r="L35" s="381"/>
      <c r="M35" s="381"/>
      <c r="N35" s="381"/>
      <c r="O35" s="246"/>
      <c r="S35" s="246"/>
    </row>
    <row r="36" spans="2:19" ht="16.5" customHeight="1">
      <c r="B36" s="523"/>
      <c r="D36" s="66" t="s">
        <v>602</v>
      </c>
      <c r="E36" s="242"/>
      <c r="F36" s="589"/>
      <c r="K36" s="66" t="s">
        <v>98</v>
      </c>
      <c r="L36" s="242"/>
      <c r="M36" s="242"/>
      <c r="N36" s="242"/>
      <c r="O36" s="242"/>
      <c r="S36" s="242"/>
    </row>
    <row r="37" spans="2:16" ht="16.5">
      <c r="B37" s="558"/>
      <c r="J37" s="523"/>
      <c r="L37" s="66"/>
      <c r="M37" s="242"/>
      <c r="N37" s="242"/>
      <c r="O37" s="242"/>
      <c r="P37" s="242"/>
    </row>
    <row r="38" spans="2:16" ht="16.5">
      <c r="B38" s="558"/>
      <c r="J38" s="523"/>
      <c r="L38" s="66"/>
      <c r="M38" s="242"/>
      <c r="N38" s="242"/>
      <c r="O38" s="242"/>
      <c r="P38" s="242"/>
    </row>
    <row r="39" spans="2:16" ht="16.5">
      <c r="B39" s="558"/>
      <c r="J39" s="523"/>
      <c r="L39" s="66"/>
      <c r="M39" s="242"/>
      <c r="N39" s="242"/>
      <c r="O39" s="242"/>
      <c r="P39" s="242"/>
    </row>
    <row r="40" spans="2:16" ht="16.5">
      <c r="B40" s="558"/>
      <c r="J40" s="523"/>
      <c r="L40" s="66"/>
      <c r="M40" s="242"/>
      <c r="N40" s="242"/>
      <c r="O40" s="242"/>
      <c r="P40" s="242"/>
    </row>
    <row r="41" spans="2:16" ht="16.5">
      <c r="B41" s="558"/>
      <c r="J41" s="523"/>
      <c r="L41" s="66"/>
      <c r="M41" s="242"/>
      <c r="N41" s="242"/>
      <c r="O41" s="242"/>
      <c r="P41" s="242"/>
    </row>
    <row r="42" spans="2:16" ht="16.5">
      <c r="B42" s="558"/>
      <c r="J42" s="523"/>
      <c r="L42" s="66"/>
      <c r="M42" s="242"/>
      <c r="N42" s="242"/>
      <c r="O42" s="242"/>
      <c r="P42" s="242"/>
    </row>
    <row r="43" spans="2:16" ht="16.5">
      <c r="B43" s="558"/>
      <c r="J43" s="523"/>
      <c r="L43" s="66"/>
      <c r="M43" s="242"/>
      <c r="N43" s="242"/>
      <c r="O43" s="242"/>
      <c r="P43" s="242"/>
    </row>
    <row r="44" spans="2:16" ht="16.5">
      <c r="B44" s="558"/>
      <c r="J44" s="523"/>
      <c r="L44" s="66"/>
      <c r="M44" s="242"/>
      <c r="N44" s="242"/>
      <c r="O44" s="242"/>
      <c r="P44" s="242"/>
    </row>
    <row r="45" spans="2:16" ht="16.5">
      <c r="B45" s="558"/>
      <c r="J45" s="523"/>
      <c r="L45" s="66"/>
      <c r="M45" s="242"/>
      <c r="N45" s="242"/>
      <c r="O45" s="242"/>
      <c r="P45" s="242"/>
    </row>
    <row r="46" spans="2:10" ht="15.75">
      <c r="B46" s="566" t="s">
        <v>547</v>
      </c>
      <c r="C46" s="566"/>
      <c r="J46" s="242"/>
    </row>
    <row r="47" spans="2:3" ht="12.75" customHeight="1">
      <c r="B47" s="239" t="s">
        <v>546</v>
      </c>
      <c r="C47" s="239"/>
    </row>
    <row r="48" spans="2:3" ht="11.25" customHeight="1">
      <c r="B48" s="239" t="s">
        <v>601</v>
      </c>
      <c r="C48" s="239"/>
    </row>
    <row r="49" spans="2:3" ht="12.75">
      <c r="B49" s="565" t="s">
        <v>600</v>
      </c>
      <c r="C49" s="565"/>
    </row>
    <row r="50" spans="2:3" ht="12.75">
      <c r="B50" s="558" t="s">
        <v>599</v>
      </c>
      <c r="C50" s="558"/>
    </row>
    <row r="51" spans="2:3" ht="36">
      <c r="B51" s="588" t="s">
        <v>598</v>
      </c>
      <c r="C51" s="560"/>
    </row>
    <row r="52" spans="2:3" ht="36">
      <c r="B52" s="588" t="s">
        <v>597</v>
      </c>
      <c r="C52" s="560"/>
    </row>
    <row r="53" spans="2:3" ht="24">
      <c r="B53" s="588" t="s">
        <v>596</v>
      </c>
      <c r="C53" s="560"/>
    </row>
    <row r="54" spans="2:3" ht="14.25" customHeight="1">
      <c r="B54" s="558" t="s">
        <v>595</v>
      </c>
      <c r="C54" s="558"/>
    </row>
    <row r="55" spans="2:3" ht="24">
      <c r="B55" s="588" t="s">
        <v>594</v>
      </c>
      <c r="C55" s="560"/>
    </row>
    <row r="56" spans="2:3" ht="36">
      <c r="B56" s="588" t="s">
        <v>593</v>
      </c>
      <c r="C56" s="560"/>
    </row>
  </sheetData>
  <sheetProtection/>
  <mergeCells count="7">
    <mergeCell ref="A4:A7"/>
    <mergeCell ref="B4:B6"/>
    <mergeCell ref="B2:P2"/>
    <mergeCell ref="C4:I4"/>
    <mergeCell ref="J4:P4"/>
    <mergeCell ref="C5:I5"/>
    <mergeCell ref="J5:P5"/>
  </mergeCells>
  <printOptions horizontalCentered="1" verticalCentered="1"/>
  <pageMargins left="0.7480314960629921" right="0.7480314960629921" top="0.3937007874015748" bottom="0" header="0.31496062992125984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Valery</dc:creator>
  <cp:keywords/>
  <dc:description/>
  <cp:lastModifiedBy>user</cp:lastModifiedBy>
  <cp:lastPrinted>2010-02-24T11:04:25Z</cp:lastPrinted>
  <dcterms:created xsi:type="dcterms:W3CDTF">2005-03-22T15:37:43Z</dcterms:created>
  <dcterms:modified xsi:type="dcterms:W3CDTF">2020-03-05T07:54:56Z</dcterms:modified>
  <cp:category/>
  <cp:version/>
  <cp:contentType/>
  <cp:contentStatus/>
</cp:coreProperties>
</file>